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1610" windowHeight="10500" tabRatio="813"/>
  </bookViews>
  <sheets>
    <sheet name="месяц 2019" sheetId="13" r:id="rId1"/>
  </sheets>
  <externalReferences>
    <externalReference r:id="rId2"/>
    <externalReference r:id="rId3"/>
  </externalReferences>
  <definedNames>
    <definedName name="AmbCar_Cost">[1]Параметры!$C$40</definedName>
    <definedName name="APop">[1]Параметры!$C$19</definedName>
    <definedName name="ASur_Cost">[1]Параметры!$C$39</definedName>
    <definedName name="DayH_Cost">[1]Параметры!$C$37</definedName>
    <definedName name="Excel_BuiltIn__FilterDatabase_97" localSheetId="0">#REF!</definedName>
    <definedName name="Excel_BuiltIn__FilterDatabase_97">#REF!</definedName>
    <definedName name="Excel_BuiltIn__FilterDatabase_98" localSheetId="0">#REF!</definedName>
    <definedName name="Excel_BuiltIn__FilterDatabase_98">#REF!</definedName>
    <definedName name="Home_Cost">[1]Параметры!$C$38</definedName>
    <definedName name="MPop">[1]Параметры!$C$20</definedName>
    <definedName name="Pop">[1]Параметры!$C$17</definedName>
    <definedName name="PrU_AS">[1]Параметры!$C$55</definedName>
    <definedName name="PrU_BD">[1]Параметры!$C$51</definedName>
    <definedName name="PrU_DH">[1]Параметры!$C$53</definedName>
    <definedName name="PrU_HH">[1]Параметры!$C$54</definedName>
    <definedName name="PrU_Vi">[1]Параметры!$C$52</definedName>
    <definedName name="RPop">[1]Параметры!$C$18</definedName>
    <definedName name="SFN">[1]Титул!$A$8</definedName>
    <definedName name="SoF">[1]Титул!$K$18</definedName>
    <definedName name="Terr_Ind">[1]Параметры!$C$42</definedName>
    <definedName name="TPop">[1]Параметры!$C$10</definedName>
    <definedName name="YeaM">[1]Титул!$S$70</definedName>
    <definedName name="блок" localSheetId="0">'[2]1D_Gorin'!#REF!</definedName>
    <definedName name="блок">'[2]1D_Gorin'!#REF!</definedName>
    <definedName name="_xlnm.Print_Titles" localSheetId="0">'месяц 2019'!$C:$C,'месяц 2019'!$6:$8</definedName>
    <definedName name="_xlnm.Print_Area" localSheetId="0">'месяц 2019'!$A$1:$N$55</definedName>
    <definedName name="ч" localSheetId="0">'[2]1D_Gorin'!#REF!</definedName>
    <definedName name="ч">'[2]1D_Gorin'!#REF!</definedName>
    <definedName name="ы" localSheetId="0">'[2]1D_Gorin'!#REF!</definedName>
    <definedName name="ы">'[2]1D_Gorin'!#REF!</definedName>
  </definedNames>
  <calcPr calcId="145621"/>
</workbook>
</file>

<file path=xl/calcChain.xml><?xml version="1.0" encoding="utf-8"?>
<calcChain xmlns="http://schemas.openxmlformats.org/spreadsheetml/2006/main">
  <c r="F48" i="13" l="1"/>
  <c r="K55" i="13" l="1"/>
  <c r="D20" i="13" l="1"/>
  <c r="J20" i="13" s="1"/>
  <c r="D32" i="13"/>
  <c r="L32" i="13" s="1"/>
  <c r="D47" i="13"/>
  <c r="H47" i="13" s="1"/>
  <c r="D12" i="13"/>
  <c r="J12" i="13" s="1"/>
  <c r="D19" i="13"/>
  <c r="N19" i="13" s="1"/>
  <c r="D44" i="13"/>
  <c r="J44" i="13" s="1"/>
  <c r="D31" i="13"/>
  <c r="J31" i="13" s="1"/>
  <c r="D18" i="13"/>
  <c r="J18" i="13" s="1"/>
  <c r="D15" i="13"/>
  <c r="J15" i="13" s="1"/>
  <c r="D14" i="13"/>
  <c r="N14" i="13" s="1"/>
  <c r="D36" i="13"/>
  <c r="H36" i="13" s="1"/>
  <c r="F36" i="13" s="1"/>
  <c r="D29" i="13"/>
  <c r="H29" i="13" s="1"/>
  <c r="D46" i="13"/>
  <c r="J46" i="13" s="1"/>
  <c r="D37" i="13"/>
  <c r="H37" i="13" s="1"/>
  <c r="D30" i="13"/>
  <c r="L30" i="13" s="1"/>
  <c r="D42" i="13"/>
  <c r="H42" i="13" s="1"/>
  <c r="F42" i="13" s="1"/>
  <c r="D38" i="13"/>
  <c r="L38" i="13" s="1"/>
  <c r="D41" i="13"/>
  <c r="N41" i="13" s="1"/>
  <c r="D26" i="13"/>
  <c r="J26" i="13" s="1"/>
  <c r="D11" i="13"/>
  <c r="L11" i="13" s="1"/>
  <c r="D28" i="13"/>
  <c r="L28" i="13" s="1"/>
  <c r="D24" i="13"/>
  <c r="H24" i="13" s="1"/>
  <c r="F24" i="13" s="1"/>
  <c r="D25" i="13"/>
  <c r="N25" i="13" s="1"/>
  <c r="M55" i="13"/>
  <c r="I55" i="13"/>
  <c r="G55" i="13"/>
  <c r="N54" i="13"/>
  <c r="L54" i="13"/>
  <c r="J54" i="13"/>
  <c r="F54" i="13" s="1"/>
  <c r="H54" i="13"/>
  <c r="E54" i="13"/>
  <c r="N53" i="13"/>
  <c r="L53" i="13"/>
  <c r="J53" i="13"/>
  <c r="H53" i="13"/>
  <c r="E53" i="13"/>
  <c r="N52" i="13"/>
  <c r="L52" i="13"/>
  <c r="J52" i="13"/>
  <c r="H52" i="13"/>
  <c r="E52" i="13"/>
  <c r="N51" i="13"/>
  <c r="L51" i="13"/>
  <c r="J51" i="13"/>
  <c r="H51" i="13"/>
  <c r="E51" i="13"/>
  <c r="N50" i="13"/>
  <c r="L50" i="13"/>
  <c r="J50" i="13"/>
  <c r="H50" i="13"/>
  <c r="E50" i="13"/>
  <c r="N49" i="13"/>
  <c r="L49" i="13"/>
  <c r="J49" i="13"/>
  <c r="F49" i="13" s="1"/>
  <c r="H49" i="13"/>
  <c r="E49" i="13"/>
  <c r="N48" i="13"/>
  <c r="L48" i="13"/>
  <c r="J48" i="13"/>
  <c r="H48" i="13"/>
  <c r="E48" i="13"/>
  <c r="N47" i="13"/>
  <c r="L47" i="13"/>
  <c r="J47" i="13"/>
  <c r="E47" i="13"/>
  <c r="L46" i="13"/>
  <c r="E46" i="13"/>
  <c r="N45" i="13"/>
  <c r="L45" i="13"/>
  <c r="J45" i="13"/>
  <c r="F45" i="13" s="1"/>
  <c r="H45" i="13"/>
  <c r="E45" i="13"/>
  <c r="N44" i="13"/>
  <c r="L44" i="13"/>
  <c r="E44" i="13"/>
  <c r="N43" i="13"/>
  <c r="L43" i="13"/>
  <c r="J43" i="13"/>
  <c r="H43" i="13"/>
  <c r="E43" i="13"/>
  <c r="N42" i="13"/>
  <c r="L42" i="13"/>
  <c r="J42" i="13"/>
  <c r="E42" i="13"/>
  <c r="L41" i="13"/>
  <c r="J41" i="13"/>
  <c r="H41" i="13"/>
  <c r="E41" i="13"/>
  <c r="N40" i="13"/>
  <c r="L40" i="13"/>
  <c r="J40" i="13"/>
  <c r="H40" i="13"/>
  <c r="E40" i="13"/>
  <c r="N39" i="13"/>
  <c r="L39" i="13"/>
  <c r="J39" i="13"/>
  <c r="H39" i="13"/>
  <c r="E39" i="13"/>
  <c r="N38" i="13"/>
  <c r="J38" i="13"/>
  <c r="H38" i="13"/>
  <c r="E38" i="13"/>
  <c r="N37" i="13"/>
  <c r="L37" i="13"/>
  <c r="J37" i="13"/>
  <c r="E37" i="13"/>
  <c r="N36" i="13"/>
  <c r="L36" i="13"/>
  <c r="J36" i="13"/>
  <c r="E36" i="13"/>
  <c r="N35" i="13"/>
  <c r="L35" i="13"/>
  <c r="J35" i="13"/>
  <c r="H35" i="13"/>
  <c r="E35" i="13"/>
  <c r="N34" i="13"/>
  <c r="L34" i="13"/>
  <c r="J34" i="13"/>
  <c r="H34" i="13"/>
  <c r="E34" i="13"/>
  <c r="N33" i="13"/>
  <c r="L33" i="13"/>
  <c r="J33" i="13"/>
  <c r="H33" i="13"/>
  <c r="E33" i="13"/>
  <c r="N32" i="13"/>
  <c r="H32" i="13"/>
  <c r="E32" i="13"/>
  <c r="N31" i="13"/>
  <c r="L31" i="13"/>
  <c r="E31" i="13"/>
  <c r="N30" i="13"/>
  <c r="J30" i="13"/>
  <c r="H30" i="13"/>
  <c r="F30" i="13" s="1"/>
  <c r="E30" i="13"/>
  <c r="N29" i="13"/>
  <c r="L29" i="13"/>
  <c r="J29" i="13"/>
  <c r="E29" i="13"/>
  <c r="N28" i="13"/>
  <c r="J28" i="13"/>
  <c r="H28" i="13"/>
  <c r="E28" i="13"/>
  <c r="N27" i="13"/>
  <c r="L27" i="13"/>
  <c r="J27" i="13"/>
  <c r="H27" i="13"/>
  <c r="E27" i="13"/>
  <c r="N26" i="13"/>
  <c r="L26" i="13"/>
  <c r="E26" i="13"/>
  <c r="L25" i="13"/>
  <c r="J25" i="13"/>
  <c r="H25" i="13"/>
  <c r="E25" i="13"/>
  <c r="N24" i="13"/>
  <c r="L24" i="13"/>
  <c r="J24" i="13"/>
  <c r="E24" i="13"/>
  <c r="N23" i="13"/>
  <c r="L23" i="13"/>
  <c r="J23" i="13"/>
  <c r="H23" i="13"/>
  <c r="E23" i="13"/>
  <c r="N22" i="13"/>
  <c r="L22" i="13"/>
  <c r="J22" i="13"/>
  <c r="H22" i="13"/>
  <c r="E22" i="13"/>
  <c r="N21" i="13"/>
  <c r="L21" i="13"/>
  <c r="J21" i="13"/>
  <c r="H21" i="13"/>
  <c r="E21" i="13"/>
  <c r="N20" i="13"/>
  <c r="L20" i="13"/>
  <c r="H20" i="13"/>
  <c r="E20" i="13"/>
  <c r="L19" i="13"/>
  <c r="J19" i="13"/>
  <c r="H19" i="13"/>
  <c r="E19" i="13"/>
  <c r="N18" i="13"/>
  <c r="L18" i="13"/>
  <c r="H18" i="13"/>
  <c r="E18" i="13"/>
  <c r="N17" i="13"/>
  <c r="L17" i="13"/>
  <c r="J17" i="13"/>
  <c r="H17" i="13"/>
  <c r="E17" i="13"/>
  <c r="N16" i="13"/>
  <c r="L16" i="13"/>
  <c r="J16" i="13"/>
  <c r="H16" i="13"/>
  <c r="F16" i="13" s="1"/>
  <c r="E16" i="13"/>
  <c r="L15" i="13"/>
  <c r="E15" i="13"/>
  <c r="L14" i="13"/>
  <c r="J14" i="13"/>
  <c r="H14" i="13"/>
  <c r="E14" i="13"/>
  <c r="N13" i="13"/>
  <c r="L13" i="13"/>
  <c r="J13" i="13"/>
  <c r="H13" i="13"/>
  <c r="E13" i="13"/>
  <c r="N12" i="13"/>
  <c r="L12" i="13"/>
  <c r="H12" i="13"/>
  <c r="E12" i="13"/>
  <c r="A12" i="13"/>
  <c r="A13" i="13" s="1"/>
  <c r="A14" i="13" s="1"/>
  <c r="A15" i="13" s="1"/>
  <c r="A16" i="13" s="1"/>
  <c r="A17" i="13" s="1"/>
  <c r="A18" i="13" s="1"/>
  <c r="A19" i="13" s="1"/>
  <c r="A20" i="13" s="1"/>
  <c r="A21" i="13" s="1"/>
  <c r="A22" i="13" s="1"/>
  <c r="A23" i="13" s="1"/>
  <c r="A24" i="13" s="1"/>
  <c r="A25" i="13" s="1"/>
  <c r="A26" i="13" s="1"/>
  <c r="A27" i="13" s="1"/>
  <c r="A28" i="13" s="1"/>
  <c r="A29" i="13" s="1"/>
  <c r="A30" i="13" s="1"/>
  <c r="A31" i="13" s="1"/>
  <c r="A32" i="13" s="1"/>
  <c r="A33" i="13" s="1"/>
  <c r="A34" i="13" s="1"/>
  <c r="A35" i="13" s="1"/>
  <c r="A36" i="13" s="1"/>
  <c r="A37" i="13" s="1"/>
  <c r="A38" i="13" s="1"/>
  <c r="A39" i="13" s="1"/>
  <c r="A40" i="13" s="1"/>
  <c r="A41" i="13" s="1"/>
  <c r="A42" i="13" s="1"/>
  <c r="A43" i="13" s="1"/>
  <c r="A44" i="13" s="1"/>
  <c r="A45" i="13" s="1"/>
  <c r="A46" i="13" s="1"/>
  <c r="A47" i="13" s="1"/>
  <c r="A48" i="13" s="1"/>
  <c r="A49" i="13" s="1"/>
  <c r="A50" i="13" s="1"/>
  <c r="A51" i="13" s="1"/>
  <c r="A52" i="13" s="1"/>
  <c r="A53" i="13" s="1"/>
  <c r="A54" i="13" s="1"/>
  <c r="N11" i="13"/>
  <c r="J11" i="13"/>
  <c r="H11" i="13"/>
  <c r="E11" i="13"/>
  <c r="A11" i="13"/>
  <c r="N10" i="13"/>
  <c r="L10" i="13"/>
  <c r="J10" i="13"/>
  <c r="H10" i="13"/>
  <c r="E10" i="13"/>
  <c r="A10" i="13"/>
  <c r="N9" i="13"/>
  <c r="L9" i="13"/>
  <c r="J9" i="13"/>
  <c r="H9" i="13"/>
  <c r="E9" i="13"/>
  <c r="E55" i="13" s="1"/>
  <c r="F34" i="13" l="1"/>
  <c r="F40" i="13"/>
  <c r="F22" i="13"/>
  <c r="F50" i="13"/>
  <c r="F20" i="13"/>
  <c r="J32" i="13"/>
  <c r="F32" i="13" s="1"/>
  <c r="F12" i="13"/>
  <c r="H31" i="13"/>
  <c r="H44" i="13"/>
  <c r="F44" i="13" s="1"/>
  <c r="N15" i="13"/>
  <c r="H15" i="13"/>
  <c r="F15" i="13" s="1"/>
  <c r="F39" i="13"/>
  <c r="N46" i="13"/>
  <c r="H46" i="13"/>
  <c r="F46" i="13" s="1"/>
  <c r="F29" i="13"/>
  <c r="F38" i="13"/>
  <c r="H26" i="13"/>
  <c r="F26" i="13" s="1"/>
  <c r="N55" i="13"/>
  <c r="L55" i="13"/>
  <c r="F10" i="13"/>
  <c r="F21" i="13"/>
  <c r="J55" i="13"/>
  <c r="F19" i="13"/>
  <c r="F25" i="13"/>
  <c r="F35" i="13"/>
  <c r="F41" i="13"/>
  <c r="F51" i="13"/>
  <c r="F23" i="13"/>
  <c r="F52" i="13"/>
  <c r="F18" i="13"/>
  <c r="F27" i="13"/>
  <c r="F33" i="13"/>
  <c r="F43" i="13"/>
  <c r="F14" i="13"/>
  <c r="F11" i="13"/>
  <c r="F13" i="13"/>
  <c r="F17" i="13"/>
  <c r="F28" i="13"/>
  <c r="F31" i="13"/>
  <c r="F37" i="13"/>
  <c r="F47" i="13"/>
  <c r="F53" i="13"/>
  <c r="F9" i="13"/>
  <c r="H55" i="13" l="1"/>
  <c r="F55" i="13"/>
</calcChain>
</file>

<file path=xl/sharedStrings.xml><?xml version="1.0" encoding="utf-8"?>
<sst xmlns="http://schemas.openxmlformats.org/spreadsheetml/2006/main" count="68" uniqueCount="62">
  <si>
    <t>№ п.п.</t>
  </si>
  <si>
    <t>Наименование МО</t>
  </si>
  <si>
    <t>Расчетный объем финан-сирования АПП
(руб.)</t>
  </si>
  <si>
    <t>КГБУЗ "Городская клиническая поликлиника №3"</t>
  </si>
  <si>
    <t>КГБУЗ "Городская поликлиника №5"</t>
  </si>
  <si>
    <t>КГБУЗ "Клинико-диагностический центр"</t>
  </si>
  <si>
    <t>КГБУЗ "Городская поликлиника №7"</t>
  </si>
  <si>
    <t>КГБУЗ "Городская поликлиника №8"</t>
  </si>
  <si>
    <t>КГБУЗ "Городская поликлиника №11"</t>
  </si>
  <si>
    <t>КГБУЗ "Городская поликлиника №15"</t>
  </si>
  <si>
    <t>КГБУЗ "Городская поликлиника №16"</t>
  </si>
  <si>
    <t>КГБУЗ "Детская городская поликлиника №1"</t>
  </si>
  <si>
    <t>КГБУЗ "Детская городская клиническая поликлиника №3"</t>
  </si>
  <si>
    <t>КГБУЗ "Детская городская поликлиника №17"</t>
  </si>
  <si>
    <t>КГБУЗ "Детская городская поликлиника №24"</t>
  </si>
  <si>
    <t>КГБУЗ "Городская клиническая больница №10"</t>
  </si>
  <si>
    <t>КГБУЗ "Детская городская клиническая больница им. В.М. Истомина"</t>
  </si>
  <si>
    <t>МБУЗ "Детская городская клиническая больница №9"</t>
  </si>
  <si>
    <t>ФГКУ "301 ОВКГ" МО РФ</t>
  </si>
  <si>
    <t>ФКУЗ "МСЧ МВД РФ по Хабаровскому краю"</t>
  </si>
  <si>
    <t>ГБОУ ВПО "ДВГМУ" МЗ РФ</t>
  </si>
  <si>
    <t>НУЗ "Дорожная клиническая больница"</t>
  </si>
  <si>
    <t>КГБУЗ "Князе-Волконская районная больница" МЗХК</t>
  </si>
  <si>
    <t>КГБУЗ "Хабаровская районная больница"МЗХК</t>
  </si>
  <si>
    <t>КГБУЗ "Бикинская ЦРБ"</t>
  </si>
  <si>
    <t>КГБУЗ "Вяземская РБ"</t>
  </si>
  <si>
    <t xml:space="preserve">КГБУЗ " Районная больница района имени Лазо" МЗХК </t>
  </si>
  <si>
    <t>КГБУЗ "Троицкая ЦРБ"</t>
  </si>
  <si>
    <t>КГБУЗ "Городская больница №2"</t>
  </si>
  <si>
    <t>КГБУЗ "Городская больница №3"</t>
  </si>
  <si>
    <t>КГБУЗ "Городская больница №4"</t>
  </si>
  <si>
    <t>КГБУЗ "Городская больница №7"</t>
  </si>
  <si>
    <t>КГБУЗ "Городская поликлиника №9"</t>
  </si>
  <si>
    <t>КГБУЗ "Детская городская больница"</t>
  </si>
  <si>
    <t>НУЗ "Отделенческая больница на ст. Комсомольск"</t>
  </si>
  <si>
    <t>ФГБУЗ "МСЧ №99 ФМБА РФ"</t>
  </si>
  <si>
    <t>КГБУЗ "Комсомольская межрайонная больница"</t>
  </si>
  <si>
    <t>КГБУЗ "Амурская ЦРБ"</t>
  </si>
  <si>
    <t>КГБУЗ "Ванинская ЦРБ"</t>
  </si>
  <si>
    <t>Ванинская больница ФГУ "ДВОМЦ ФМБА"</t>
  </si>
  <si>
    <t>КГБУЗ "РБ Советско-Гаванского района"</t>
  </si>
  <si>
    <t>КГБУЗ "ЦРБ Верхнебуреинского района"</t>
  </si>
  <si>
    <t>КГБУЗ "ЦРБ Николаевского района"</t>
  </si>
  <si>
    <t xml:space="preserve">КГБУЗ "Солнечная районная больница" МЗХК </t>
  </si>
  <si>
    <t>КГБУЗ "Ульчская районная больница " МЗХК</t>
  </si>
  <si>
    <t>КГБУЗ "ЦРБ Тугуро-Чумиканского района"</t>
  </si>
  <si>
    <t>КГБУЗ "Аяно-Майская ЦРБ"</t>
  </si>
  <si>
    <t>КГБУЗ "Охотская ЦРБ"</t>
  </si>
  <si>
    <t>ИТОГО Хабаровский край</t>
  </si>
  <si>
    <t>Код МО</t>
  </si>
  <si>
    <t>ВСЕГО, в том числе:</t>
  </si>
  <si>
    <t>Расчетный объем финансирования АПП
(руб.)</t>
  </si>
  <si>
    <t>Дифференцированный подушевой норматив, рублей/год Дпнi</t>
  </si>
  <si>
    <t>Хабаровская поликлиника ФГБУЗ "ДВОМЦ ФМБА"</t>
  </si>
  <si>
    <t>Хабаровский филиал
 ООО ВТБ МС</t>
  </si>
  <si>
    <t>Хабаровский филиал 
АО "СК "СОГАЗ-МЕД"</t>
  </si>
  <si>
    <t>ЗАО "СК 
"Спасские ворота - М"</t>
  </si>
  <si>
    <t>Филиал ООО "Капитал Медицинское Страхование" в Хабаровском крае</t>
  </si>
  <si>
    <t>Численность застрахован-ных на 01.12.2018
(чел.)</t>
  </si>
  <si>
    <t>Приложение № 7                                                      
к Решению Комиссии по разработке ТП ОМС 
от 28.12.2018 № 12</t>
  </si>
  <si>
    <t>Численность прикрепившихся лиц на 01.12.2018
(чел.)</t>
  </si>
  <si>
    <t xml:space="preserve">Распределение объемов финансового обеспечения  по подушевому нормативу амбулаторно-поликлинической помощи  между страховыми медицинскими организациями и медицинскими организациями на 2019 год                              (в расчете на месяц)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</si>
</sst>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₽_-;\-* #,##0.00\ _₽_-;_-* &quot;-&quot;??\ _₽_-;_-@_-"/>
    <numFmt numFmtId="164" formatCode="_-* #,##0.00_р_._-;\-* #,##0.00_р_._-;_-* &quot;-&quot;??_р_._-;_-@_-"/>
    <numFmt numFmtId="165" formatCode="_-* #,##0_р_._-;\-* #,##0_р_._-;_-* &quot;-&quot;??_р_._-;_-@_-"/>
    <numFmt numFmtId="166" formatCode="0.0000"/>
    <numFmt numFmtId="167" formatCode="0.00_ ;\-0.00\ "/>
  </numFmts>
  <fonts count="13" x14ac:knownFonts="1">
    <font>
      <sz val="12"/>
      <color theme="1"/>
      <name val="Times New Roman"/>
      <family val="2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b/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8">
    <xf numFmtId="0" fontId="0" fillId="0" borderId="0"/>
    <xf numFmtId="0" fontId="3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9" fillId="0" borderId="0"/>
    <xf numFmtId="0" fontId="2" fillId="0" borderId="0" applyFill="0" applyBorder="0" applyProtection="0">
      <alignment wrapText="1"/>
      <protection locked="0"/>
    </xf>
    <xf numFmtId="9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44">
    <xf numFmtId="0" fontId="0" fillId="0" borderId="0" xfId="0"/>
    <xf numFmtId="0" fontId="10" fillId="0" borderId="1" xfId="0" applyNumberFormat="1" applyFont="1" applyFill="1" applyBorder="1"/>
    <xf numFmtId="0" fontId="2" fillId="0" borderId="1" xfId="0" applyNumberFormat="1" applyFont="1" applyFill="1" applyBorder="1"/>
    <xf numFmtId="0" fontId="10" fillId="0" borderId="2" xfId="0" applyNumberFormat="1" applyFont="1" applyFill="1" applyBorder="1"/>
    <xf numFmtId="0" fontId="2" fillId="0" borderId="0" xfId="3" applyFont="1" applyFill="1" applyBorder="1" applyAlignment="1">
      <alignment wrapText="1"/>
    </xf>
    <xf numFmtId="0" fontId="2" fillId="0" borderId="0" xfId="3" applyFont="1" applyFill="1" applyBorder="1" applyAlignment="1">
      <alignment horizontal="center" wrapText="1"/>
    </xf>
    <xf numFmtId="0" fontId="4" fillId="0" borderId="0" xfId="3" applyFont="1" applyFill="1" applyBorder="1" applyAlignment="1">
      <alignment horizontal="center" wrapText="1"/>
    </xf>
    <xf numFmtId="0" fontId="2" fillId="0" borderId="1" xfId="3" applyFont="1" applyFill="1" applyBorder="1" applyAlignment="1">
      <alignment horizontal="center" wrapText="1"/>
    </xf>
    <xf numFmtId="0" fontId="12" fillId="0" borderId="2" xfId="3" applyFont="1" applyFill="1" applyBorder="1" applyAlignment="1">
      <alignment vertical="center" wrapText="1"/>
    </xf>
    <xf numFmtId="0" fontId="2" fillId="0" borderId="1" xfId="3" applyFont="1" applyFill="1" applyBorder="1" applyAlignment="1">
      <alignment wrapText="1"/>
    </xf>
    <xf numFmtId="1" fontId="2" fillId="0" borderId="1" xfId="35" applyNumberFormat="1" applyFont="1" applyFill="1" applyBorder="1" applyAlignment="1">
      <alignment horizontal="center" vertical="center" wrapText="1"/>
    </xf>
    <xf numFmtId="0" fontId="2" fillId="0" borderId="2" xfId="3" applyFont="1" applyFill="1" applyBorder="1" applyAlignment="1">
      <alignment wrapText="1"/>
    </xf>
    <xf numFmtId="164" fontId="2" fillId="0" borderId="2" xfId="12" applyFont="1" applyFill="1" applyBorder="1" applyAlignment="1">
      <alignment horizontal="center" wrapText="1"/>
    </xf>
    <xf numFmtId="165" fontId="2" fillId="0" borderId="1" xfId="3" applyNumberFormat="1" applyFont="1" applyFill="1" applyBorder="1" applyAlignment="1">
      <alignment wrapText="1"/>
    </xf>
    <xf numFmtId="164" fontId="2" fillId="0" borderId="1" xfId="3" applyNumberFormat="1" applyFont="1" applyFill="1" applyBorder="1" applyAlignment="1">
      <alignment wrapText="1"/>
    </xf>
    <xf numFmtId="165" fontId="2" fillId="0" borderId="1" xfId="35" applyNumberFormat="1" applyFont="1" applyFill="1" applyBorder="1" applyAlignment="1">
      <alignment horizontal="center" wrapText="1"/>
    </xf>
    <xf numFmtId="43" fontId="2" fillId="0" borderId="0" xfId="3" applyNumberFormat="1" applyFont="1" applyFill="1" applyBorder="1" applyAlignment="1">
      <alignment wrapText="1"/>
    </xf>
    <xf numFmtId="165" fontId="2" fillId="0" borderId="2" xfId="35" applyNumberFormat="1" applyFont="1" applyFill="1" applyBorder="1" applyAlignment="1">
      <alignment horizontal="center" wrapText="1"/>
    </xf>
    <xf numFmtId="0" fontId="5" fillId="0" borderId="1" xfId="3" applyFont="1" applyFill="1" applyBorder="1" applyAlignment="1">
      <alignment horizontal="center" vertical="center" wrapText="1"/>
    </xf>
    <xf numFmtId="0" fontId="5" fillId="0" borderId="1" xfId="3" applyFont="1" applyFill="1" applyBorder="1" applyAlignment="1">
      <alignment wrapText="1"/>
    </xf>
    <xf numFmtId="166" fontId="5" fillId="0" borderId="5" xfId="3" applyNumberFormat="1" applyFont="1" applyFill="1" applyBorder="1" applyAlignment="1">
      <alignment horizontal="center" wrapText="1"/>
    </xf>
    <xf numFmtId="165" fontId="5" fillId="0" borderId="5" xfId="35" applyNumberFormat="1" applyFont="1" applyFill="1" applyBorder="1" applyAlignment="1">
      <alignment wrapText="1"/>
    </xf>
    <xf numFmtId="164" fontId="5" fillId="0" borderId="5" xfId="12" applyFont="1" applyFill="1" applyBorder="1" applyAlignment="1">
      <alignment wrapText="1"/>
    </xf>
    <xf numFmtId="164" fontId="5" fillId="0" borderId="5" xfId="35" applyNumberFormat="1" applyFont="1" applyFill="1" applyBorder="1" applyAlignment="1">
      <alignment wrapText="1"/>
    </xf>
    <xf numFmtId="167" fontId="5" fillId="0" borderId="5" xfId="12" applyNumberFormat="1" applyFont="1" applyFill="1" applyBorder="1" applyAlignment="1">
      <alignment wrapText="1"/>
    </xf>
    <xf numFmtId="0" fontId="5" fillId="0" borderId="0" xfId="3" applyFont="1" applyFill="1" applyBorder="1" applyAlignment="1">
      <alignment wrapText="1"/>
    </xf>
    <xf numFmtId="165" fontId="2" fillId="0" borderId="0" xfId="3" applyNumberFormat="1" applyFont="1" applyFill="1" applyBorder="1" applyAlignment="1">
      <alignment horizontal="center" wrapText="1"/>
    </xf>
    <xf numFmtId="0" fontId="2" fillId="0" borderId="1" xfId="3" applyFont="1" applyFill="1" applyBorder="1" applyAlignment="1">
      <alignment horizontal="center" vertical="center" wrapText="1"/>
    </xf>
    <xf numFmtId="0" fontId="2" fillId="0" borderId="0" xfId="3" applyFont="1" applyFill="1" applyBorder="1" applyAlignment="1">
      <alignment horizontal="right" wrapText="1"/>
    </xf>
    <xf numFmtId="0" fontId="2" fillId="0" borderId="2" xfId="3" applyFont="1" applyFill="1" applyBorder="1" applyAlignment="1">
      <alignment horizontal="center" vertical="center" wrapText="1"/>
    </xf>
    <xf numFmtId="0" fontId="2" fillId="0" borderId="1" xfId="3" applyFont="1" applyFill="1" applyBorder="1" applyAlignment="1">
      <alignment horizontal="center" vertical="center" wrapText="1"/>
    </xf>
    <xf numFmtId="0" fontId="2" fillId="0" borderId="0" xfId="3" applyFont="1" applyFill="1" applyBorder="1" applyAlignment="1">
      <alignment horizontal="right" wrapText="1"/>
    </xf>
    <xf numFmtId="0" fontId="10" fillId="0" borderId="0" xfId="0" applyFont="1" applyFill="1" applyAlignment="1">
      <alignment horizontal="right" wrapText="1"/>
    </xf>
    <xf numFmtId="0" fontId="11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wrapText="1"/>
    </xf>
    <xf numFmtId="0" fontId="2" fillId="0" borderId="3" xfId="3" applyFont="1" applyFill="1" applyBorder="1" applyAlignment="1">
      <alignment horizontal="center" vertical="center" wrapText="1"/>
    </xf>
    <xf numFmtId="0" fontId="2" fillId="0" borderId="2" xfId="3" applyFont="1" applyFill="1" applyBorder="1" applyAlignment="1">
      <alignment horizontal="center" vertical="center" wrapText="1"/>
    </xf>
    <xf numFmtId="0" fontId="10" fillId="0" borderId="3" xfId="0" applyNumberFormat="1" applyFont="1" applyFill="1" applyBorder="1" applyAlignment="1">
      <alignment horizontal="center" vertical="center" wrapText="1"/>
    </xf>
    <xf numFmtId="0" fontId="10" fillId="0" borderId="2" xfId="0" applyNumberFormat="1" applyFont="1" applyFill="1" applyBorder="1" applyAlignment="1">
      <alignment horizontal="center" vertical="center" wrapText="1"/>
    </xf>
    <xf numFmtId="0" fontId="2" fillId="0" borderId="3" xfId="3" applyFont="1" applyFill="1" applyBorder="1" applyAlignment="1">
      <alignment horizontal="center" wrapText="1"/>
    </xf>
    <xf numFmtId="0" fontId="2" fillId="0" borderId="2" xfId="3" applyFont="1" applyFill="1" applyBorder="1" applyAlignment="1">
      <alignment horizontal="center" wrapText="1"/>
    </xf>
    <xf numFmtId="0" fontId="10" fillId="0" borderId="1" xfId="3" applyFont="1" applyFill="1" applyBorder="1" applyAlignment="1">
      <alignment horizontal="center" vertical="center" wrapText="1"/>
    </xf>
    <xf numFmtId="0" fontId="2" fillId="0" borderId="4" xfId="3" applyFont="1" applyFill="1" applyBorder="1" applyAlignment="1">
      <alignment horizontal="center" vertical="center" wrapText="1"/>
    </xf>
    <xf numFmtId="0" fontId="2" fillId="0" borderId="5" xfId="3" applyFont="1" applyFill="1" applyBorder="1" applyAlignment="1">
      <alignment horizontal="center" vertical="center" wrapText="1"/>
    </xf>
  </cellXfs>
  <cellStyles count="48">
    <cellStyle name="Обычный" xfId="0" builtinId="0"/>
    <cellStyle name="Обычный 2" xfId="1"/>
    <cellStyle name="Обычный 2 2" xfId="2"/>
    <cellStyle name="Обычный 3" xfId="3"/>
    <cellStyle name="Обычный 3 2" xfId="4"/>
    <cellStyle name="Обычный 3 2 2" xfId="5"/>
    <cellStyle name="Обычный 4" xfId="6"/>
    <cellStyle name="Обычный 4 2" xfId="7"/>
    <cellStyle name="Обычный 5" xfId="8"/>
    <cellStyle name="Обычный 5 2" xfId="9"/>
    <cellStyle name="Обычный Лена" xfId="10"/>
    <cellStyle name="Процентный 2" xfId="11"/>
    <cellStyle name="Финансовый" xfId="12" builtinId="3"/>
    <cellStyle name="Финансовый 10" xfId="13"/>
    <cellStyle name="Финансовый 11" xfId="14"/>
    <cellStyle name="Финансовый 12" xfId="15"/>
    <cellStyle name="Финансовый 13" xfId="16"/>
    <cellStyle name="Финансовый 14" xfId="17"/>
    <cellStyle name="Финансовый 15" xfId="18"/>
    <cellStyle name="Финансовый 16" xfId="19"/>
    <cellStyle name="Финансовый 17" xfId="20"/>
    <cellStyle name="Финансовый 18" xfId="21"/>
    <cellStyle name="Финансовый 19" xfId="22"/>
    <cellStyle name="Финансовый 2" xfId="23"/>
    <cellStyle name="Финансовый 2 2" xfId="24"/>
    <cellStyle name="Финансовый 20" xfId="25"/>
    <cellStyle name="Финансовый 21" xfId="26"/>
    <cellStyle name="Финансовый 22" xfId="27"/>
    <cellStyle name="Финансовый 23" xfId="28"/>
    <cellStyle name="Финансовый 24" xfId="29"/>
    <cellStyle name="Финансовый 25" xfId="30"/>
    <cellStyle name="Финансовый 26" xfId="31"/>
    <cellStyle name="Финансовый 27" xfId="32"/>
    <cellStyle name="Финансовый 28" xfId="33"/>
    <cellStyle name="Финансовый 29" xfId="34"/>
    <cellStyle name="Финансовый 3" xfId="35"/>
    <cellStyle name="Финансовый 3 3" xfId="36"/>
    <cellStyle name="Финансовый 30" xfId="37"/>
    <cellStyle name="Финансовый 31" xfId="38"/>
    <cellStyle name="Финансовый 32" xfId="39"/>
    <cellStyle name="Финансовый 33" xfId="40"/>
    <cellStyle name="Финансовый 34" xfId="41"/>
    <cellStyle name="Финансовый 4" xfId="42"/>
    <cellStyle name="Финансовый 5" xfId="43"/>
    <cellStyle name="Финансовый 6" xfId="44"/>
    <cellStyle name="Финансовый 7" xfId="45"/>
    <cellStyle name="Финансовый 8" xfId="46"/>
    <cellStyle name="Финансовый 9" xfId="4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tmanov\&#1084;&#1086;&#1080;%20&#1076;&#1086;&#1082;&#1091;&#1084;&#1077;&#1085;&#1090;\&#1052;&#1086;&#1080;%20&#1076;&#1086;&#1082;&#1091;&#1084;&#1077;&#1085;&#1090;&#1099;\Reports\Territoriol%20program\Archive%20of%20Program\&#1058;&#1055;&#1043;&#1043;%20&#1042;&#1072;&#1088;&#1080;&#1072;&#1085;&#1090;%201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Xk-popova\Doc\TMP\Rar$DI00.152\_LPU_F_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Параметры"/>
      <sheetName val="Настройка"/>
      <sheetName val="Ст_ВедСеть"/>
      <sheetName val="Ам_ВедСеть"/>
      <sheetName val="Ст_Пок_Рос"/>
      <sheetName val="Ст_КД_Рос"/>
      <sheetName val="Ст_КДЖ_Нор"/>
      <sheetName val="Ст_КД_Нор"/>
      <sheetName val="Ст_Ур_Сл"/>
      <sheetName val="Ст_Ур_УрК"/>
      <sheetName val="Ст_Ур_УрГ"/>
      <sheetName val="Ст_Ур_УрС"/>
      <sheetName val="Ст_СУр_УрК"/>
      <sheetName val="Ст_СУр_УрГ"/>
      <sheetName val="Ст_СУр_УрС"/>
      <sheetName val="Ст_СДл_УрК"/>
      <sheetName val="Ст_СДл_УрГ"/>
      <sheetName val="Ст_СДл_УрС"/>
      <sheetName val="Ст_Дл_Пл"/>
      <sheetName val="Ст_КД_Пл"/>
      <sheetName val="Ст_КД_Деф"/>
      <sheetName val="Ст_КД_Пер"/>
      <sheetName val="Ам_Пос_Нов"/>
      <sheetName val="Амб_Пос_Рос"/>
      <sheetName val="Амб_Пос_Суб"/>
      <sheetName val="Амб_Пос_Фак"/>
      <sheetName val="Амб_Пос_Пл"/>
      <sheetName val="СЗТ_Пок_Рос"/>
      <sheetName val="СЗТ_Об_Фак"/>
      <sheetName val="СЗТ_Об_Пл"/>
      <sheetName val="СМП_Пок_Рос"/>
      <sheetName val="СМП_Об_Фак"/>
      <sheetName val="СМП_Об_Пл"/>
      <sheetName val="Cost_Ratio_R"/>
      <sheetName val="Cost_Ratio_S"/>
      <sheetName val="Cost_Ratio_C"/>
      <sheetName val="Hosp_Cost"/>
      <sheetName val="Cost_OP_Rat_R"/>
      <sheetName val="Cost_OP_Rat_S"/>
      <sheetName val="Cost_OP_Rat_C"/>
      <sheetName val="OP_Cost"/>
      <sheetName val="Bud_Code"/>
      <sheetName val="Bud_Pie"/>
      <sheetName val="Prof_Dist"/>
      <sheetName val="Vis_Dist"/>
      <sheetName val="IPRep_Dist"/>
      <sheetName val="ACare_Dist"/>
      <sheetName val="Tot_Calc"/>
      <sheetName val="Ratify_Prg"/>
    </sheetNames>
    <sheetDataSet>
      <sheetData sheetId="0">
        <row r="8">
          <cell r="A8" t="str">
            <v>Хабаровский край</v>
          </cell>
        </row>
        <row r="18">
          <cell r="K18" t="str">
            <v>края</v>
          </cell>
        </row>
        <row r="70">
          <cell r="S70">
            <v>2002</v>
          </cell>
        </row>
      </sheetData>
      <sheetData sheetId="1">
        <row r="10">
          <cell r="C10">
            <v>1495</v>
          </cell>
        </row>
        <row r="17">
          <cell r="C17">
            <v>1495</v>
          </cell>
        </row>
        <row r="18">
          <cell r="C18">
            <v>1495</v>
          </cell>
        </row>
        <row r="19">
          <cell r="C19">
            <v>1495</v>
          </cell>
        </row>
        <row r="20">
          <cell r="C20">
            <v>1495</v>
          </cell>
        </row>
        <row r="37">
          <cell r="C37">
            <v>92.8</v>
          </cell>
        </row>
        <row r="38">
          <cell r="C38">
            <v>26.725490196078432</v>
          </cell>
        </row>
        <row r="39">
          <cell r="C39">
            <v>137.15294117647056</v>
          </cell>
        </row>
        <row r="40">
          <cell r="C40">
            <v>408.1</v>
          </cell>
        </row>
        <row r="42">
          <cell r="C42">
            <v>1.778</v>
          </cell>
        </row>
        <row r="51">
          <cell r="C51">
            <v>1.0189999999999999</v>
          </cell>
        </row>
        <row r="52">
          <cell r="C52">
            <v>0.997</v>
          </cell>
        </row>
        <row r="53">
          <cell r="C53">
            <v>0.98899999999999999</v>
          </cell>
        </row>
        <row r="54">
          <cell r="C54">
            <v>1</v>
          </cell>
        </row>
        <row r="55">
          <cell r="C55">
            <v>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 refreshError="1"/>
      <sheetData sheetId="29" refreshError="1"/>
      <sheetData sheetId="30"/>
      <sheetData sheetId="31" refreshError="1"/>
      <sheetData sheetId="32" refreshError="1"/>
      <sheetData sheetId="33"/>
      <sheetData sheetId="34" refreshError="1"/>
      <sheetData sheetId="35" refreshError="1"/>
      <sheetData sheetId="36" refreshError="1"/>
      <sheetData sheetId="37"/>
      <sheetData sheetId="38" refreshError="1"/>
      <sheetData sheetId="39" refreshError="1"/>
      <sheetData sheetId="40" refreshError="1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D_ Sol"/>
      <sheetName val="2D_Sol"/>
      <sheetName val="3D- SOL"/>
      <sheetName val="1D_Gorin"/>
      <sheetName val="2D-Gorin"/>
      <sheetName val="3D_ Gorin"/>
      <sheetName val="AMULAT"/>
      <sheetName val="Лист1"/>
      <sheetName val="Лист2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57"/>
  <sheetViews>
    <sheetView tabSelected="1" zoomScaleNormal="100" zoomScaleSheetLayoutView="100" workbookViewId="0">
      <pane xSplit="3" ySplit="8" topLeftCell="D48" activePane="bottomRight" state="frozen"/>
      <selection activeCell="AI55" sqref="AI55"/>
      <selection pane="topRight" activeCell="AI55" sqref="AI55"/>
      <selection pane="bottomLeft" activeCell="AI55" sqref="AI55"/>
      <selection pane="bottomRight" activeCell="B4" sqref="B4"/>
    </sheetView>
  </sheetViews>
  <sheetFormatPr defaultColWidth="8.25" defaultRowHeight="15.75" x14ac:dyDescent="0.25"/>
  <cols>
    <col min="1" max="1" width="5.75" style="4" customWidth="1"/>
    <col min="2" max="2" width="8.25" style="4" customWidth="1"/>
    <col min="3" max="3" width="37.75" style="4" customWidth="1"/>
    <col min="4" max="4" width="14.75" style="5" customWidth="1"/>
    <col min="5" max="5" width="13.375" style="5" customWidth="1"/>
    <col min="6" max="6" width="18.25" style="4" customWidth="1"/>
    <col min="7" max="7" width="13.25" style="4" customWidth="1"/>
    <col min="8" max="8" width="17" style="4" customWidth="1"/>
    <col min="9" max="9" width="14" style="4" customWidth="1"/>
    <col min="10" max="10" width="15.75" style="4" customWidth="1"/>
    <col min="11" max="11" width="14.25" style="4" customWidth="1"/>
    <col min="12" max="12" width="15.125" style="4" customWidth="1"/>
    <col min="13" max="13" width="12.875" style="4" customWidth="1"/>
    <col min="14" max="14" width="15.25" style="4" customWidth="1"/>
    <col min="15" max="15" width="15.625" style="4" customWidth="1"/>
    <col min="16" max="16384" width="8.25" style="4"/>
  </cols>
  <sheetData>
    <row r="1" spans="1:14" ht="18" customHeight="1" x14ac:dyDescent="0.25">
      <c r="M1" s="31" t="s">
        <v>59</v>
      </c>
      <c r="N1" s="32"/>
    </row>
    <row r="2" spans="1:14" ht="50.25" customHeight="1" x14ac:dyDescent="0.25">
      <c r="M2" s="32"/>
      <c r="N2" s="32"/>
    </row>
    <row r="3" spans="1:14" ht="29.25" customHeight="1" x14ac:dyDescent="0.25">
      <c r="B3" s="33" t="s">
        <v>61</v>
      </c>
      <c r="C3" s="33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</row>
    <row r="4" spans="1:14" ht="9" customHeight="1" x14ac:dyDescent="0.25">
      <c r="C4" s="6"/>
      <c r="F4" s="28"/>
    </row>
    <row r="5" spans="1:14" hidden="1" x14ac:dyDescent="0.25"/>
    <row r="6" spans="1:14" s="5" customFormat="1" ht="57.6" customHeight="1" x14ac:dyDescent="0.25">
      <c r="A6" s="35" t="s">
        <v>0</v>
      </c>
      <c r="B6" s="37" t="s">
        <v>49</v>
      </c>
      <c r="C6" s="30" t="s">
        <v>1</v>
      </c>
      <c r="D6" s="39" t="s">
        <v>52</v>
      </c>
      <c r="E6" s="41" t="s">
        <v>50</v>
      </c>
      <c r="F6" s="41"/>
      <c r="G6" s="30" t="s">
        <v>55</v>
      </c>
      <c r="H6" s="30"/>
      <c r="I6" s="30" t="s">
        <v>56</v>
      </c>
      <c r="J6" s="30"/>
      <c r="K6" s="42" t="s">
        <v>54</v>
      </c>
      <c r="L6" s="43"/>
      <c r="M6" s="30" t="s">
        <v>57</v>
      </c>
      <c r="N6" s="30"/>
    </row>
    <row r="7" spans="1:14" s="5" customFormat="1" ht="96.6" customHeight="1" x14ac:dyDescent="0.25">
      <c r="A7" s="36"/>
      <c r="B7" s="38"/>
      <c r="C7" s="30"/>
      <c r="D7" s="40"/>
      <c r="E7" s="7" t="s">
        <v>60</v>
      </c>
      <c r="F7" s="7" t="s">
        <v>51</v>
      </c>
      <c r="G7" s="7" t="s">
        <v>60</v>
      </c>
      <c r="H7" s="7" t="s">
        <v>51</v>
      </c>
      <c r="I7" s="7" t="s">
        <v>60</v>
      </c>
      <c r="J7" s="7" t="s">
        <v>51</v>
      </c>
      <c r="K7" s="7" t="s">
        <v>60</v>
      </c>
      <c r="L7" s="7" t="s">
        <v>51</v>
      </c>
      <c r="M7" s="7" t="s">
        <v>58</v>
      </c>
      <c r="N7" s="7" t="s">
        <v>2</v>
      </c>
    </row>
    <row r="8" spans="1:14" ht="21" customHeight="1" x14ac:dyDescent="0.25">
      <c r="A8" s="8">
        <v>1</v>
      </c>
      <c r="B8" s="9">
        <v>2</v>
      </c>
      <c r="C8" s="7">
        <v>2</v>
      </c>
      <c r="D8" s="10">
        <v>3</v>
      </c>
      <c r="E8" s="10">
        <v>4</v>
      </c>
      <c r="F8" s="10">
        <v>5</v>
      </c>
      <c r="G8" s="10">
        <v>6</v>
      </c>
      <c r="H8" s="10">
        <v>7</v>
      </c>
      <c r="I8" s="10">
        <v>8</v>
      </c>
      <c r="J8" s="10">
        <v>9</v>
      </c>
      <c r="K8" s="10">
        <v>10</v>
      </c>
      <c r="L8" s="10">
        <v>11</v>
      </c>
      <c r="M8" s="10">
        <v>12</v>
      </c>
      <c r="N8" s="10">
        <v>13</v>
      </c>
    </row>
    <row r="9" spans="1:14" ht="39" customHeight="1" x14ac:dyDescent="0.25">
      <c r="A9" s="29">
        <v>1</v>
      </c>
      <c r="B9" s="1">
        <v>2101003</v>
      </c>
      <c r="C9" s="11" t="s">
        <v>3</v>
      </c>
      <c r="D9" s="12">
        <v>2286.1999999999998</v>
      </c>
      <c r="E9" s="13">
        <f>G9+I9+K9+M9</f>
        <v>65289</v>
      </c>
      <c r="F9" s="14">
        <f>H9+J9+L9+N9</f>
        <v>12438642.649999999</v>
      </c>
      <c r="G9" s="15">
        <v>34375</v>
      </c>
      <c r="H9" s="14">
        <f>ROUND(D9*G9/12,2)</f>
        <v>6549010.4199999999</v>
      </c>
      <c r="I9" s="15">
        <v>1406</v>
      </c>
      <c r="J9" s="14">
        <f>ROUND(D9*I9/12,2)</f>
        <v>267866.43</v>
      </c>
      <c r="K9" s="15">
        <v>22151</v>
      </c>
      <c r="L9" s="14">
        <f>ROUND(D9*K9/12,2)</f>
        <v>4220134.68</v>
      </c>
      <c r="M9" s="15">
        <v>7357</v>
      </c>
      <c r="N9" s="14">
        <f>ROUND(D9*M9/12,2)</f>
        <v>1401631.12</v>
      </c>
    </row>
    <row r="10" spans="1:14" ht="39" customHeight="1" x14ac:dyDescent="0.25">
      <c r="A10" s="27">
        <f>A9+1</f>
        <v>2</v>
      </c>
      <c r="B10" s="1">
        <v>2141005</v>
      </c>
      <c r="C10" s="9" t="s">
        <v>4</v>
      </c>
      <c r="D10" s="12">
        <v>1804.35</v>
      </c>
      <c r="E10" s="13">
        <f t="shared" ref="E10:F54" si="0">G10+I10+K10+M10</f>
        <v>37097</v>
      </c>
      <c r="F10" s="14">
        <f t="shared" si="0"/>
        <v>5577997.6600000001</v>
      </c>
      <c r="G10" s="15">
        <v>23553</v>
      </c>
      <c r="H10" s="14">
        <f>ROUND(D10*G10/12,2)</f>
        <v>3541487.96</v>
      </c>
      <c r="I10" s="15">
        <v>697</v>
      </c>
      <c r="J10" s="14">
        <f t="shared" ref="J10:J54" si="1">ROUND(D10*I10/12,2)</f>
        <v>104802.66</v>
      </c>
      <c r="K10" s="15">
        <v>9783</v>
      </c>
      <c r="L10" s="14">
        <f t="shared" ref="L10:L54" si="2">ROUND(D10*K10/12,2)</f>
        <v>1470996.34</v>
      </c>
      <c r="M10" s="15">
        <v>3064</v>
      </c>
      <c r="N10" s="14">
        <f t="shared" ref="N10:N54" si="3">ROUND(D10*M10/12,2)</f>
        <v>460710.7</v>
      </c>
    </row>
    <row r="11" spans="1:14" ht="39" customHeight="1" x14ac:dyDescent="0.25">
      <c r="A11" s="27">
        <f t="shared" ref="A11:A54" si="4">A10+1</f>
        <v>3</v>
      </c>
      <c r="B11" s="1">
        <v>2101006</v>
      </c>
      <c r="C11" s="9" t="s">
        <v>5</v>
      </c>
      <c r="D11" s="12">
        <f>D10</f>
        <v>1804.35</v>
      </c>
      <c r="E11" s="13">
        <f t="shared" si="0"/>
        <v>55080</v>
      </c>
      <c r="F11" s="14">
        <f t="shared" si="0"/>
        <v>8281966.5</v>
      </c>
      <c r="G11" s="17">
        <v>36101</v>
      </c>
      <c r="H11" s="14">
        <f>ROUND(D11*G11/12,2)</f>
        <v>5428236.6100000003</v>
      </c>
      <c r="I11" s="17">
        <v>912</v>
      </c>
      <c r="J11" s="14">
        <f t="shared" si="1"/>
        <v>137130.6</v>
      </c>
      <c r="K11" s="17">
        <v>14097</v>
      </c>
      <c r="L11" s="14">
        <f t="shared" si="2"/>
        <v>2119660.16</v>
      </c>
      <c r="M11" s="17">
        <v>3970</v>
      </c>
      <c r="N11" s="14">
        <f t="shared" si="3"/>
        <v>596939.13</v>
      </c>
    </row>
    <row r="12" spans="1:14" ht="39" customHeight="1" x14ac:dyDescent="0.25">
      <c r="A12" s="27">
        <f t="shared" si="4"/>
        <v>4</v>
      </c>
      <c r="B12" s="1">
        <v>2101007</v>
      </c>
      <c r="C12" s="9" t="s">
        <v>6</v>
      </c>
      <c r="D12" s="12">
        <f>$D$23</f>
        <v>3584.1</v>
      </c>
      <c r="E12" s="13">
        <f t="shared" si="0"/>
        <v>30281</v>
      </c>
      <c r="F12" s="14">
        <f t="shared" si="0"/>
        <v>9044177.6899999995</v>
      </c>
      <c r="G12" s="17">
        <v>16705</v>
      </c>
      <c r="H12" s="14">
        <f t="shared" ref="H12:H53" si="5">ROUND(D12*G12/12,2)</f>
        <v>4989365.88</v>
      </c>
      <c r="I12" s="17">
        <v>761</v>
      </c>
      <c r="J12" s="14">
        <f t="shared" si="1"/>
        <v>227291.68</v>
      </c>
      <c r="K12" s="17">
        <v>6811</v>
      </c>
      <c r="L12" s="14">
        <f t="shared" si="2"/>
        <v>2034275.43</v>
      </c>
      <c r="M12" s="17">
        <v>6004</v>
      </c>
      <c r="N12" s="14">
        <f t="shared" si="3"/>
        <v>1793244.7</v>
      </c>
    </row>
    <row r="13" spans="1:14" ht="39" customHeight="1" x14ac:dyDescent="0.25">
      <c r="A13" s="27">
        <f t="shared" si="4"/>
        <v>5</v>
      </c>
      <c r="B13" s="1">
        <v>2101008</v>
      </c>
      <c r="C13" s="9" t="s">
        <v>7</v>
      </c>
      <c r="D13" s="12">
        <v>3305.61</v>
      </c>
      <c r="E13" s="13">
        <f t="shared" si="0"/>
        <v>21955</v>
      </c>
      <c r="F13" s="14">
        <f t="shared" si="0"/>
        <v>6047888.9699999997</v>
      </c>
      <c r="G13" s="17">
        <v>15704</v>
      </c>
      <c r="H13" s="14">
        <f t="shared" si="5"/>
        <v>4325941.62</v>
      </c>
      <c r="I13" s="17">
        <v>372</v>
      </c>
      <c r="J13" s="14">
        <f t="shared" si="1"/>
        <v>102473.91</v>
      </c>
      <c r="K13" s="17">
        <v>4382</v>
      </c>
      <c r="L13" s="14">
        <f t="shared" si="2"/>
        <v>1207098.5900000001</v>
      </c>
      <c r="M13" s="17">
        <v>1497</v>
      </c>
      <c r="N13" s="14">
        <f t="shared" si="3"/>
        <v>412374.85</v>
      </c>
    </row>
    <row r="14" spans="1:14" ht="39" customHeight="1" x14ac:dyDescent="0.25">
      <c r="A14" s="27">
        <f t="shared" si="4"/>
        <v>6</v>
      </c>
      <c r="B14" s="1">
        <v>2101011</v>
      </c>
      <c r="C14" s="9" t="s">
        <v>8</v>
      </c>
      <c r="D14" s="12">
        <f>$D$35</f>
        <v>2497.34</v>
      </c>
      <c r="E14" s="13">
        <f t="shared" si="0"/>
        <v>100319</v>
      </c>
      <c r="F14" s="14">
        <f t="shared" si="0"/>
        <v>20877554.289999999</v>
      </c>
      <c r="G14" s="17">
        <v>50789</v>
      </c>
      <c r="H14" s="14">
        <f t="shared" si="5"/>
        <v>10569783.439999999</v>
      </c>
      <c r="I14" s="17">
        <v>3472</v>
      </c>
      <c r="J14" s="14">
        <f t="shared" si="1"/>
        <v>722563.71</v>
      </c>
      <c r="K14" s="17">
        <v>16092</v>
      </c>
      <c r="L14" s="14">
        <f t="shared" si="2"/>
        <v>3348932.94</v>
      </c>
      <c r="M14" s="17">
        <v>29966</v>
      </c>
      <c r="N14" s="14">
        <f t="shared" si="3"/>
        <v>6236274.2000000002</v>
      </c>
    </row>
    <row r="15" spans="1:14" ht="39" customHeight="1" x14ac:dyDescent="0.25">
      <c r="A15" s="27">
        <f t="shared" si="4"/>
        <v>7</v>
      </c>
      <c r="B15" s="1">
        <v>2101015</v>
      </c>
      <c r="C15" s="9" t="s">
        <v>9</v>
      </c>
      <c r="D15" s="12">
        <f>D39</f>
        <v>3037.48</v>
      </c>
      <c r="E15" s="13">
        <f t="shared" si="0"/>
        <v>24856</v>
      </c>
      <c r="F15" s="14">
        <f t="shared" si="0"/>
        <v>6291633.5800000001</v>
      </c>
      <c r="G15" s="17">
        <v>15318</v>
      </c>
      <c r="H15" s="14">
        <f t="shared" si="5"/>
        <v>3877343.22</v>
      </c>
      <c r="I15" s="17">
        <v>824</v>
      </c>
      <c r="J15" s="14">
        <f t="shared" si="1"/>
        <v>208573.63</v>
      </c>
      <c r="K15" s="17">
        <v>3360</v>
      </c>
      <c r="L15" s="14">
        <f t="shared" si="2"/>
        <v>850494.4</v>
      </c>
      <c r="M15" s="17">
        <v>5354</v>
      </c>
      <c r="N15" s="14">
        <f t="shared" si="3"/>
        <v>1355222.33</v>
      </c>
    </row>
    <row r="16" spans="1:14" ht="39" customHeight="1" x14ac:dyDescent="0.25">
      <c r="A16" s="27">
        <f t="shared" si="4"/>
        <v>8</v>
      </c>
      <c r="B16" s="1">
        <v>2101016</v>
      </c>
      <c r="C16" s="9" t="s">
        <v>10</v>
      </c>
      <c r="D16" s="12">
        <v>1980.51</v>
      </c>
      <c r="E16" s="13">
        <f t="shared" si="0"/>
        <v>47370</v>
      </c>
      <c r="F16" s="14">
        <f t="shared" si="0"/>
        <v>7818063.2299999995</v>
      </c>
      <c r="G16" s="17">
        <v>32148</v>
      </c>
      <c r="H16" s="14">
        <f t="shared" si="5"/>
        <v>5305786.29</v>
      </c>
      <c r="I16" s="17">
        <v>1025</v>
      </c>
      <c r="J16" s="14">
        <f t="shared" si="1"/>
        <v>169168.56</v>
      </c>
      <c r="K16" s="17">
        <v>9207</v>
      </c>
      <c r="L16" s="14">
        <f t="shared" si="2"/>
        <v>1519546.3</v>
      </c>
      <c r="M16" s="17">
        <v>4990</v>
      </c>
      <c r="N16" s="14">
        <f t="shared" si="3"/>
        <v>823562.08</v>
      </c>
    </row>
    <row r="17" spans="1:14" ht="39" customHeight="1" x14ac:dyDescent="0.25">
      <c r="A17" s="27">
        <f t="shared" si="4"/>
        <v>9</v>
      </c>
      <c r="B17" s="1">
        <v>2201001</v>
      </c>
      <c r="C17" s="9" t="s">
        <v>11</v>
      </c>
      <c r="D17" s="12">
        <v>4859.97</v>
      </c>
      <c r="E17" s="13">
        <f t="shared" si="0"/>
        <v>19726</v>
      </c>
      <c r="F17" s="14">
        <f t="shared" si="0"/>
        <v>7988980.6900000013</v>
      </c>
      <c r="G17" s="17">
        <v>11526</v>
      </c>
      <c r="H17" s="14">
        <f t="shared" si="5"/>
        <v>4668001.1900000004</v>
      </c>
      <c r="I17" s="17">
        <v>452</v>
      </c>
      <c r="J17" s="14">
        <f t="shared" si="1"/>
        <v>183058.87</v>
      </c>
      <c r="K17" s="17">
        <v>5475</v>
      </c>
      <c r="L17" s="14">
        <f t="shared" si="2"/>
        <v>2217361.31</v>
      </c>
      <c r="M17" s="17">
        <v>2273</v>
      </c>
      <c r="N17" s="14">
        <f t="shared" si="3"/>
        <v>920559.32</v>
      </c>
    </row>
    <row r="18" spans="1:14" ht="39" customHeight="1" x14ac:dyDescent="0.25">
      <c r="A18" s="27">
        <f t="shared" si="4"/>
        <v>10</v>
      </c>
      <c r="B18" s="1">
        <v>2201003</v>
      </c>
      <c r="C18" s="9" t="s">
        <v>12</v>
      </c>
      <c r="D18" s="12">
        <f>$D$13</f>
        <v>3305.61</v>
      </c>
      <c r="E18" s="13">
        <f t="shared" si="0"/>
        <v>18277</v>
      </c>
      <c r="F18" s="14">
        <f t="shared" si="0"/>
        <v>5034719.49</v>
      </c>
      <c r="G18" s="17">
        <v>14512</v>
      </c>
      <c r="H18" s="14">
        <f t="shared" si="5"/>
        <v>3997584.36</v>
      </c>
      <c r="I18" s="17">
        <v>231</v>
      </c>
      <c r="J18" s="14">
        <f t="shared" si="1"/>
        <v>63632.99</v>
      </c>
      <c r="K18" s="17">
        <v>2039</v>
      </c>
      <c r="L18" s="14">
        <f t="shared" si="2"/>
        <v>561678.23</v>
      </c>
      <c r="M18" s="17">
        <v>1495</v>
      </c>
      <c r="N18" s="14">
        <f t="shared" si="3"/>
        <v>411823.91</v>
      </c>
    </row>
    <row r="19" spans="1:14" ht="39" customHeight="1" x14ac:dyDescent="0.25">
      <c r="A19" s="27">
        <f t="shared" si="4"/>
        <v>11</v>
      </c>
      <c r="B19" s="1">
        <v>2201017</v>
      </c>
      <c r="C19" s="9" t="s">
        <v>13</v>
      </c>
      <c r="D19" s="12">
        <f>$D$23</f>
        <v>3584.1</v>
      </c>
      <c r="E19" s="13">
        <f t="shared" si="0"/>
        <v>18061</v>
      </c>
      <c r="F19" s="14">
        <f t="shared" si="0"/>
        <v>5394369.1900000004</v>
      </c>
      <c r="G19" s="17">
        <v>12323</v>
      </c>
      <c r="H19" s="14">
        <f t="shared" si="5"/>
        <v>3680572.03</v>
      </c>
      <c r="I19" s="17">
        <v>448</v>
      </c>
      <c r="J19" s="14">
        <f t="shared" si="1"/>
        <v>133806.39999999999</v>
      </c>
      <c r="K19" s="17">
        <v>2937</v>
      </c>
      <c r="L19" s="14">
        <f t="shared" si="2"/>
        <v>877208.48</v>
      </c>
      <c r="M19" s="17">
        <v>2353</v>
      </c>
      <c r="N19" s="14">
        <f t="shared" si="3"/>
        <v>702782.28</v>
      </c>
    </row>
    <row r="20" spans="1:14" ht="39" customHeight="1" x14ac:dyDescent="0.25">
      <c r="A20" s="27">
        <f t="shared" si="4"/>
        <v>12</v>
      </c>
      <c r="B20" s="1">
        <v>2201024</v>
      </c>
      <c r="C20" s="9" t="s">
        <v>14</v>
      </c>
      <c r="D20" s="12">
        <f>$D$48</f>
        <v>4170.87</v>
      </c>
      <c r="E20" s="13">
        <f t="shared" si="0"/>
        <v>15788</v>
      </c>
      <c r="F20" s="14">
        <f t="shared" si="0"/>
        <v>5487474.6299999999</v>
      </c>
      <c r="G20" s="17">
        <v>10816</v>
      </c>
      <c r="H20" s="14">
        <f t="shared" si="5"/>
        <v>3759344.16</v>
      </c>
      <c r="I20" s="17">
        <v>264</v>
      </c>
      <c r="J20" s="14">
        <f t="shared" si="1"/>
        <v>91759.14</v>
      </c>
      <c r="K20" s="17">
        <v>3173</v>
      </c>
      <c r="L20" s="14">
        <f t="shared" si="2"/>
        <v>1102847.54</v>
      </c>
      <c r="M20" s="17">
        <v>1535</v>
      </c>
      <c r="N20" s="14">
        <f t="shared" si="3"/>
        <v>533523.79</v>
      </c>
    </row>
    <row r="21" spans="1:14" ht="39" customHeight="1" x14ac:dyDescent="0.25">
      <c r="A21" s="27">
        <f t="shared" si="4"/>
        <v>13</v>
      </c>
      <c r="B21" s="1">
        <v>2141010</v>
      </c>
      <c r="C21" s="9" t="s">
        <v>15</v>
      </c>
      <c r="D21" s="12">
        <v>1524.57</v>
      </c>
      <c r="E21" s="13">
        <f t="shared" si="0"/>
        <v>65112</v>
      </c>
      <c r="F21" s="14">
        <f t="shared" si="0"/>
        <v>8272316.8300000001</v>
      </c>
      <c r="G21" s="17">
        <v>44810</v>
      </c>
      <c r="H21" s="14">
        <f t="shared" si="5"/>
        <v>5692998.4800000004</v>
      </c>
      <c r="I21" s="17">
        <v>952</v>
      </c>
      <c r="J21" s="14">
        <f t="shared" si="1"/>
        <v>120949.22</v>
      </c>
      <c r="K21" s="17">
        <v>13114</v>
      </c>
      <c r="L21" s="14">
        <f t="shared" si="2"/>
        <v>1666100.92</v>
      </c>
      <c r="M21" s="17">
        <v>6236</v>
      </c>
      <c r="N21" s="14">
        <f t="shared" si="3"/>
        <v>792268.21</v>
      </c>
    </row>
    <row r="22" spans="1:14" ht="51.6" customHeight="1" x14ac:dyDescent="0.25">
      <c r="A22" s="27">
        <f t="shared" si="4"/>
        <v>14</v>
      </c>
      <c r="B22" s="1">
        <v>2241001</v>
      </c>
      <c r="C22" s="9" t="s">
        <v>16</v>
      </c>
      <c r="D22" s="12">
        <v>5181.2</v>
      </c>
      <c r="E22" s="13">
        <f t="shared" si="0"/>
        <v>9852</v>
      </c>
      <c r="F22" s="14">
        <f t="shared" si="0"/>
        <v>4253765.21</v>
      </c>
      <c r="G22" s="17">
        <v>6883</v>
      </c>
      <c r="H22" s="14">
        <f t="shared" si="5"/>
        <v>2971849.97</v>
      </c>
      <c r="I22" s="17">
        <v>166</v>
      </c>
      <c r="J22" s="14">
        <f t="shared" si="1"/>
        <v>71673.27</v>
      </c>
      <c r="K22" s="17">
        <v>2019</v>
      </c>
      <c r="L22" s="14">
        <f t="shared" si="2"/>
        <v>871736.9</v>
      </c>
      <c r="M22" s="17">
        <v>784</v>
      </c>
      <c r="N22" s="14">
        <f t="shared" si="3"/>
        <v>338505.07</v>
      </c>
    </row>
    <row r="23" spans="1:14" ht="39" customHeight="1" x14ac:dyDescent="0.25">
      <c r="A23" s="27">
        <f t="shared" si="4"/>
        <v>15</v>
      </c>
      <c r="B23" s="1">
        <v>2241009</v>
      </c>
      <c r="C23" s="9" t="s">
        <v>17</v>
      </c>
      <c r="D23" s="12">
        <v>3584.1</v>
      </c>
      <c r="E23" s="13">
        <f t="shared" si="0"/>
        <v>26296</v>
      </c>
      <c r="F23" s="14">
        <f t="shared" si="0"/>
        <v>7853957.7999999998</v>
      </c>
      <c r="G23" s="17">
        <v>13950</v>
      </c>
      <c r="H23" s="14">
        <f t="shared" si="5"/>
        <v>4166516.25</v>
      </c>
      <c r="I23" s="17">
        <v>1364</v>
      </c>
      <c r="J23" s="14">
        <f t="shared" si="1"/>
        <v>407392.7</v>
      </c>
      <c r="K23" s="17">
        <v>2766</v>
      </c>
      <c r="L23" s="14">
        <f t="shared" si="2"/>
        <v>826135.05</v>
      </c>
      <c r="M23" s="17">
        <v>8216</v>
      </c>
      <c r="N23" s="14">
        <f t="shared" si="3"/>
        <v>2453913.7999999998</v>
      </c>
    </row>
    <row r="24" spans="1:14" ht="34.9" customHeight="1" x14ac:dyDescent="0.25">
      <c r="A24" s="27">
        <f t="shared" si="4"/>
        <v>16</v>
      </c>
      <c r="B24" s="1">
        <v>5155001</v>
      </c>
      <c r="C24" s="9" t="s">
        <v>18</v>
      </c>
      <c r="D24" s="12">
        <f>D21</f>
        <v>1524.57</v>
      </c>
      <c r="E24" s="13">
        <f t="shared" si="0"/>
        <v>6837</v>
      </c>
      <c r="F24" s="14">
        <f t="shared" si="0"/>
        <v>868623.76</v>
      </c>
      <c r="G24" s="17">
        <v>4316</v>
      </c>
      <c r="H24" s="14">
        <f t="shared" si="5"/>
        <v>548337.01</v>
      </c>
      <c r="I24" s="17">
        <v>131</v>
      </c>
      <c r="J24" s="14">
        <f t="shared" si="1"/>
        <v>16643.22</v>
      </c>
      <c r="K24" s="17">
        <v>1642</v>
      </c>
      <c r="L24" s="14">
        <f t="shared" si="2"/>
        <v>208612</v>
      </c>
      <c r="M24" s="17">
        <v>748</v>
      </c>
      <c r="N24" s="14">
        <f t="shared" si="3"/>
        <v>95031.53</v>
      </c>
    </row>
    <row r="25" spans="1:14" ht="39" customHeight="1" x14ac:dyDescent="0.25">
      <c r="A25" s="27">
        <f t="shared" si="4"/>
        <v>17</v>
      </c>
      <c r="B25" s="1">
        <v>8156001</v>
      </c>
      <c r="C25" s="9" t="s">
        <v>19</v>
      </c>
      <c r="D25" s="12">
        <f>D27</f>
        <v>1385.97</v>
      </c>
      <c r="E25" s="13">
        <f t="shared" si="0"/>
        <v>7503</v>
      </c>
      <c r="F25" s="14">
        <f t="shared" si="0"/>
        <v>866577.75</v>
      </c>
      <c r="G25" s="17">
        <v>4106</v>
      </c>
      <c r="H25" s="14">
        <f t="shared" si="5"/>
        <v>474232.74</v>
      </c>
      <c r="I25" s="17">
        <v>143</v>
      </c>
      <c r="J25" s="14">
        <f t="shared" si="1"/>
        <v>16516.14</v>
      </c>
      <c r="K25" s="17">
        <v>2262</v>
      </c>
      <c r="L25" s="14">
        <f t="shared" si="2"/>
        <v>261255.35</v>
      </c>
      <c r="M25" s="17">
        <v>992</v>
      </c>
      <c r="N25" s="14">
        <f t="shared" si="3"/>
        <v>114573.52</v>
      </c>
    </row>
    <row r="26" spans="1:14" ht="39" customHeight="1" x14ac:dyDescent="0.25">
      <c r="A26" s="27">
        <f t="shared" si="4"/>
        <v>18</v>
      </c>
      <c r="B26" s="2">
        <v>6341001</v>
      </c>
      <c r="C26" s="9" t="s">
        <v>53</v>
      </c>
      <c r="D26" s="12">
        <f>D10</f>
        <v>1804.35</v>
      </c>
      <c r="E26" s="13">
        <f t="shared" si="0"/>
        <v>2293</v>
      </c>
      <c r="F26" s="14">
        <f t="shared" si="0"/>
        <v>344781.20999999996</v>
      </c>
      <c r="G26" s="17">
        <v>1272</v>
      </c>
      <c r="H26" s="14">
        <f t="shared" si="5"/>
        <v>191261.1</v>
      </c>
      <c r="I26" s="17">
        <v>44</v>
      </c>
      <c r="J26" s="14">
        <f t="shared" si="1"/>
        <v>6615.95</v>
      </c>
      <c r="K26" s="17">
        <v>565</v>
      </c>
      <c r="L26" s="14">
        <f t="shared" si="2"/>
        <v>84954.81</v>
      </c>
      <c r="M26" s="17">
        <v>412</v>
      </c>
      <c r="N26" s="14">
        <f t="shared" si="3"/>
        <v>61949.35</v>
      </c>
    </row>
    <row r="27" spans="1:14" ht="31.9" customHeight="1" x14ac:dyDescent="0.25">
      <c r="A27" s="27">
        <f t="shared" si="4"/>
        <v>19</v>
      </c>
      <c r="B27" s="2">
        <v>2107803</v>
      </c>
      <c r="C27" s="9" t="s">
        <v>20</v>
      </c>
      <c r="D27" s="12">
        <v>1385.97</v>
      </c>
      <c r="E27" s="13">
        <f t="shared" si="0"/>
        <v>5058</v>
      </c>
      <c r="F27" s="14">
        <f t="shared" si="0"/>
        <v>584186.36</v>
      </c>
      <c r="G27" s="17">
        <v>1726</v>
      </c>
      <c r="H27" s="14">
        <f t="shared" si="5"/>
        <v>199348.69</v>
      </c>
      <c r="I27" s="17">
        <v>200</v>
      </c>
      <c r="J27" s="14">
        <f t="shared" si="1"/>
        <v>23099.5</v>
      </c>
      <c r="K27" s="17">
        <v>2685</v>
      </c>
      <c r="L27" s="14">
        <f t="shared" si="2"/>
        <v>310110.78999999998</v>
      </c>
      <c r="M27" s="17">
        <v>447</v>
      </c>
      <c r="N27" s="14">
        <f t="shared" si="3"/>
        <v>51627.38</v>
      </c>
    </row>
    <row r="28" spans="1:14" ht="30.6" customHeight="1" x14ac:dyDescent="0.25">
      <c r="A28" s="27">
        <f>A27+1</f>
        <v>20</v>
      </c>
      <c r="B28" s="1">
        <v>4346001</v>
      </c>
      <c r="C28" s="9" t="s">
        <v>21</v>
      </c>
      <c r="D28" s="12">
        <f>D21</f>
        <v>1524.57</v>
      </c>
      <c r="E28" s="13">
        <f t="shared" si="0"/>
        <v>32394</v>
      </c>
      <c r="F28" s="14">
        <f t="shared" si="0"/>
        <v>4115576.7199999997</v>
      </c>
      <c r="G28" s="17">
        <v>19044</v>
      </c>
      <c r="H28" s="14">
        <f t="shared" si="5"/>
        <v>2419492.59</v>
      </c>
      <c r="I28" s="17">
        <v>409</v>
      </c>
      <c r="J28" s="14">
        <f t="shared" si="1"/>
        <v>51962.43</v>
      </c>
      <c r="K28" s="17">
        <v>10576</v>
      </c>
      <c r="L28" s="14">
        <f t="shared" si="2"/>
        <v>1343654.36</v>
      </c>
      <c r="M28" s="17">
        <v>2365</v>
      </c>
      <c r="N28" s="14">
        <f t="shared" si="3"/>
        <v>300467.34000000003</v>
      </c>
    </row>
    <row r="29" spans="1:14" ht="39" customHeight="1" x14ac:dyDescent="0.25">
      <c r="A29" s="27">
        <f t="shared" si="4"/>
        <v>21</v>
      </c>
      <c r="B29" s="1">
        <v>1343005</v>
      </c>
      <c r="C29" s="9" t="s">
        <v>22</v>
      </c>
      <c r="D29" s="12">
        <f>$D$9</f>
        <v>2286.1999999999998</v>
      </c>
      <c r="E29" s="13">
        <f t="shared" si="0"/>
        <v>13513</v>
      </c>
      <c r="F29" s="14">
        <f t="shared" si="0"/>
        <v>2574451.7199999997</v>
      </c>
      <c r="G29" s="17">
        <v>9694</v>
      </c>
      <c r="H29" s="14">
        <f t="shared" si="5"/>
        <v>1846868.57</v>
      </c>
      <c r="I29" s="17">
        <v>630</v>
      </c>
      <c r="J29" s="14">
        <f t="shared" si="1"/>
        <v>120025.5</v>
      </c>
      <c r="K29" s="17">
        <v>2086</v>
      </c>
      <c r="L29" s="14">
        <f t="shared" si="2"/>
        <v>397417.77</v>
      </c>
      <c r="M29" s="17">
        <v>1103</v>
      </c>
      <c r="N29" s="14">
        <f t="shared" si="3"/>
        <v>210139.88</v>
      </c>
    </row>
    <row r="30" spans="1:14" ht="39" customHeight="1" x14ac:dyDescent="0.25">
      <c r="A30" s="27">
        <f t="shared" si="4"/>
        <v>22</v>
      </c>
      <c r="B30" s="1">
        <v>1340004</v>
      </c>
      <c r="C30" s="9" t="s">
        <v>23</v>
      </c>
      <c r="D30" s="12">
        <f>D16</f>
        <v>1980.51</v>
      </c>
      <c r="E30" s="13">
        <f t="shared" si="0"/>
        <v>57382</v>
      </c>
      <c r="F30" s="14">
        <f t="shared" si="0"/>
        <v>9470468.75</v>
      </c>
      <c r="G30" s="17">
        <v>34378</v>
      </c>
      <c r="H30" s="14">
        <f t="shared" si="5"/>
        <v>5673831.0700000003</v>
      </c>
      <c r="I30" s="17">
        <v>4779</v>
      </c>
      <c r="J30" s="14">
        <f t="shared" si="1"/>
        <v>788738.11</v>
      </c>
      <c r="K30" s="17">
        <v>7890</v>
      </c>
      <c r="L30" s="14">
        <f t="shared" si="2"/>
        <v>1302185.33</v>
      </c>
      <c r="M30" s="17">
        <v>10335</v>
      </c>
      <c r="N30" s="14">
        <f t="shared" si="3"/>
        <v>1705714.24</v>
      </c>
    </row>
    <row r="31" spans="1:14" ht="39" customHeight="1" x14ac:dyDescent="0.25">
      <c r="A31" s="27">
        <f t="shared" si="4"/>
        <v>23</v>
      </c>
      <c r="B31" s="1">
        <v>1343001</v>
      </c>
      <c r="C31" s="9" t="s">
        <v>24</v>
      </c>
      <c r="D31" s="12">
        <f>$D$13</f>
        <v>3305.61</v>
      </c>
      <c r="E31" s="13">
        <f t="shared" si="0"/>
        <v>18918</v>
      </c>
      <c r="F31" s="14">
        <f t="shared" si="0"/>
        <v>5211294.17</v>
      </c>
      <c r="G31" s="17">
        <v>10590</v>
      </c>
      <c r="H31" s="14">
        <f t="shared" si="5"/>
        <v>2917200.83</v>
      </c>
      <c r="I31" s="17">
        <v>12</v>
      </c>
      <c r="J31" s="14">
        <f t="shared" si="1"/>
        <v>3305.61</v>
      </c>
      <c r="K31" s="17">
        <v>7115</v>
      </c>
      <c r="L31" s="14">
        <f t="shared" si="2"/>
        <v>1959951.26</v>
      </c>
      <c r="M31" s="17">
        <v>1201</v>
      </c>
      <c r="N31" s="14">
        <f t="shared" si="3"/>
        <v>330836.46999999997</v>
      </c>
    </row>
    <row r="32" spans="1:14" ht="39" customHeight="1" x14ac:dyDescent="0.25">
      <c r="A32" s="27">
        <f t="shared" si="4"/>
        <v>24</v>
      </c>
      <c r="B32" s="1">
        <v>1343002</v>
      </c>
      <c r="C32" s="9" t="s">
        <v>25</v>
      </c>
      <c r="D32" s="12">
        <f>$D$48</f>
        <v>4170.87</v>
      </c>
      <c r="E32" s="13">
        <f t="shared" si="0"/>
        <v>22633</v>
      </c>
      <c r="F32" s="14">
        <f t="shared" si="0"/>
        <v>7866608.3899999997</v>
      </c>
      <c r="G32" s="17">
        <v>20231</v>
      </c>
      <c r="H32" s="14">
        <f t="shared" si="5"/>
        <v>7031739.25</v>
      </c>
      <c r="I32" s="17">
        <v>25</v>
      </c>
      <c r="J32" s="14">
        <f t="shared" si="1"/>
        <v>8689.31</v>
      </c>
      <c r="K32" s="17">
        <v>2128</v>
      </c>
      <c r="L32" s="14">
        <f t="shared" si="2"/>
        <v>739634.28</v>
      </c>
      <c r="M32" s="17">
        <v>249</v>
      </c>
      <c r="N32" s="14">
        <f t="shared" si="3"/>
        <v>86545.55</v>
      </c>
    </row>
    <row r="33" spans="1:14" ht="39" customHeight="1" x14ac:dyDescent="0.25">
      <c r="A33" s="27">
        <f t="shared" si="4"/>
        <v>25</v>
      </c>
      <c r="B33" s="1">
        <v>1343303</v>
      </c>
      <c r="C33" s="9" t="s">
        <v>26</v>
      </c>
      <c r="D33" s="12">
        <v>4859.97</v>
      </c>
      <c r="E33" s="13">
        <f t="shared" si="0"/>
        <v>48362</v>
      </c>
      <c r="F33" s="14">
        <f t="shared" si="0"/>
        <v>19586489.099999998</v>
      </c>
      <c r="G33" s="17">
        <v>38917</v>
      </c>
      <c r="H33" s="14">
        <f t="shared" si="5"/>
        <v>15761287.710000001</v>
      </c>
      <c r="I33" s="17">
        <v>123</v>
      </c>
      <c r="J33" s="14">
        <f t="shared" si="1"/>
        <v>49814.69</v>
      </c>
      <c r="K33" s="17">
        <v>2836</v>
      </c>
      <c r="L33" s="14">
        <f t="shared" si="2"/>
        <v>1148572.9099999999</v>
      </c>
      <c r="M33" s="17">
        <v>6486</v>
      </c>
      <c r="N33" s="14">
        <f t="shared" si="3"/>
        <v>2626813.79</v>
      </c>
    </row>
    <row r="34" spans="1:14" ht="30.6" customHeight="1" x14ac:dyDescent="0.25">
      <c r="A34" s="27">
        <f t="shared" si="4"/>
        <v>26</v>
      </c>
      <c r="B34" s="1">
        <v>1340011</v>
      </c>
      <c r="C34" s="9" t="s">
        <v>27</v>
      </c>
      <c r="D34" s="12">
        <v>5181.2</v>
      </c>
      <c r="E34" s="13">
        <f t="shared" si="0"/>
        <v>16251</v>
      </c>
      <c r="F34" s="14">
        <f t="shared" si="0"/>
        <v>7016640.1100000003</v>
      </c>
      <c r="G34" s="17">
        <v>15262</v>
      </c>
      <c r="H34" s="14">
        <f t="shared" si="5"/>
        <v>6589622.8700000001</v>
      </c>
      <c r="I34" s="17">
        <v>25</v>
      </c>
      <c r="J34" s="14">
        <f t="shared" si="1"/>
        <v>10794.17</v>
      </c>
      <c r="K34" s="17">
        <v>769</v>
      </c>
      <c r="L34" s="14">
        <f t="shared" si="2"/>
        <v>332028.57</v>
      </c>
      <c r="M34" s="17">
        <v>195</v>
      </c>
      <c r="N34" s="14">
        <f t="shared" si="3"/>
        <v>84194.5</v>
      </c>
    </row>
    <row r="35" spans="1:14" ht="31.15" customHeight="1" x14ac:dyDescent="0.25">
      <c r="A35" s="27">
        <f t="shared" si="4"/>
        <v>27</v>
      </c>
      <c r="B35" s="1">
        <v>3141002</v>
      </c>
      <c r="C35" s="9" t="s">
        <v>28</v>
      </c>
      <c r="D35" s="12">
        <v>2497.34</v>
      </c>
      <c r="E35" s="13">
        <f t="shared" si="0"/>
        <v>56655</v>
      </c>
      <c r="F35" s="14">
        <f t="shared" si="0"/>
        <v>11790566.48</v>
      </c>
      <c r="G35" s="17">
        <v>38122</v>
      </c>
      <c r="H35" s="14">
        <f t="shared" si="5"/>
        <v>7933632.96</v>
      </c>
      <c r="I35" s="17">
        <v>7</v>
      </c>
      <c r="J35" s="14">
        <f t="shared" si="1"/>
        <v>1456.78</v>
      </c>
      <c r="K35" s="17">
        <v>18396</v>
      </c>
      <c r="L35" s="14">
        <f t="shared" si="2"/>
        <v>3828422.22</v>
      </c>
      <c r="M35" s="17">
        <v>130</v>
      </c>
      <c r="N35" s="14">
        <f t="shared" si="3"/>
        <v>27054.52</v>
      </c>
    </row>
    <row r="36" spans="1:14" ht="31.15" customHeight="1" x14ac:dyDescent="0.25">
      <c r="A36" s="27">
        <f t="shared" si="4"/>
        <v>28</v>
      </c>
      <c r="B36" s="1">
        <v>3141003</v>
      </c>
      <c r="C36" s="9" t="s">
        <v>29</v>
      </c>
      <c r="D36" s="12">
        <f>$D$35</f>
        <v>2497.34</v>
      </c>
      <c r="E36" s="13">
        <f t="shared" si="0"/>
        <v>26936</v>
      </c>
      <c r="F36" s="14">
        <f t="shared" si="0"/>
        <v>5605695.8599999994</v>
      </c>
      <c r="G36" s="17">
        <v>15405</v>
      </c>
      <c r="H36" s="14">
        <f t="shared" si="5"/>
        <v>3205960.23</v>
      </c>
      <c r="I36" s="17">
        <v>11</v>
      </c>
      <c r="J36" s="14">
        <f t="shared" si="1"/>
        <v>2289.23</v>
      </c>
      <c r="K36" s="17">
        <v>11446</v>
      </c>
      <c r="L36" s="14">
        <f t="shared" si="2"/>
        <v>2382046.14</v>
      </c>
      <c r="M36" s="17">
        <v>74</v>
      </c>
      <c r="N36" s="14">
        <f t="shared" si="3"/>
        <v>15400.26</v>
      </c>
    </row>
    <row r="37" spans="1:14" ht="31.15" customHeight="1" x14ac:dyDescent="0.25">
      <c r="A37" s="27">
        <f t="shared" si="4"/>
        <v>29</v>
      </c>
      <c r="B37" s="1">
        <v>3141004</v>
      </c>
      <c r="C37" s="9" t="s">
        <v>30</v>
      </c>
      <c r="D37" s="12">
        <f>$D$9</f>
        <v>2286.1999999999998</v>
      </c>
      <c r="E37" s="13">
        <f t="shared" si="0"/>
        <v>31078</v>
      </c>
      <c r="F37" s="14">
        <f t="shared" si="0"/>
        <v>5920876.96</v>
      </c>
      <c r="G37" s="17">
        <v>18087</v>
      </c>
      <c r="H37" s="14">
        <f t="shared" si="5"/>
        <v>3445874.95</v>
      </c>
      <c r="I37" s="17">
        <v>6</v>
      </c>
      <c r="J37" s="14">
        <f t="shared" si="1"/>
        <v>1143.0999999999999</v>
      </c>
      <c r="K37" s="17">
        <v>12899</v>
      </c>
      <c r="L37" s="14">
        <f t="shared" si="2"/>
        <v>2457474.48</v>
      </c>
      <c r="M37" s="17">
        <v>86</v>
      </c>
      <c r="N37" s="14">
        <f t="shared" si="3"/>
        <v>16384.43</v>
      </c>
    </row>
    <row r="38" spans="1:14" ht="31.15" customHeight="1" x14ac:dyDescent="0.25">
      <c r="A38" s="27">
        <f t="shared" si="4"/>
        <v>30</v>
      </c>
      <c r="B38" s="1">
        <v>3141007</v>
      </c>
      <c r="C38" s="9" t="s">
        <v>31</v>
      </c>
      <c r="D38" s="12">
        <f>D10</f>
        <v>1804.35</v>
      </c>
      <c r="E38" s="13">
        <f t="shared" si="0"/>
        <v>67172</v>
      </c>
      <c r="F38" s="14">
        <f t="shared" si="0"/>
        <v>10100149.85</v>
      </c>
      <c r="G38" s="17">
        <v>32499</v>
      </c>
      <c r="H38" s="14">
        <f t="shared" si="5"/>
        <v>4886630.8899999997</v>
      </c>
      <c r="I38" s="17">
        <v>25</v>
      </c>
      <c r="J38" s="14">
        <f t="shared" si="1"/>
        <v>3759.06</v>
      </c>
      <c r="K38" s="17">
        <v>34369</v>
      </c>
      <c r="L38" s="14">
        <f t="shared" si="2"/>
        <v>5167808.76</v>
      </c>
      <c r="M38" s="17">
        <v>279</v>
      </c>
      <c r="N38" s="14">
        <f t="shared" si="3"/>
        <v>41951.14</v>
      </c>
    </row>
    <row r="39" spans="1:14" ht="25.9" customHeight="1" x14ac:dyDescent="0.25">
      <c r="A39" s="27">
        <f t="shared" si="4"/>
        <v>31</v>
      </c>
      <c r="B39" s="1">
        <v>3101009</v>
      </c>
      <c r="C39" s="9" t="s">
        <v>32</v>
      </c>
      <c r="D39" s="12">
        <v>3037.48</v>
      </c>
      <c r="E39" s="13">
        <f t="shared" si="0"/>
        <v>19430</v>
      </c>
      <c r="F39" s="14">
        <f t="shared" si="0"/>
        <v>4918186.3599999994</v>
      </c>
      <c r="G39" s="17">
        <v>8599</v>
      </c>
      <c r="H39" s="14">
        <f t="shared" si="5"/>
        <v>2176607.54</v>
      </c>
      <c r="I39" s="17">
        <v>1</v>
      </c>
      <c r="J39" s="14">
        <f t="shared" si="1"/>
        <v>253.12</v>
      </c>
      <c r="K39" s="17">
        <v>10809</v>
      </c>
      <c r="L39" s="14">
        <f t="shared" si="2"/>
        <v>2736010.11</v>
      </c>
      <c r="M39" s="17">
        <v>21</v>
      </c>
      <c r="N39" s="14">
        <f t="shared" si="3"/>
        <v>5315.59</v>
      </c>
    </row>
    <row r="40" spans="1:14" ht="26.45" customHeight="1" x14ac:dyDescent="0.25">
      <c r="A40" s="27">
        <f t="shared" si="4"/>
        <v>32</v>
      </c>
      <c r="B40" s="1">
        <v>3241001</v>
      </c>
      <c r="C40" s="9" t="s">
        <v>33</v>
      </c>
      <c r="D40" s="12">
        <v>5181.2</v>
      </c>
      <c r="E40" s="13">
        <f t="shared" si="0"/>
        <v>31933</v>
      </c>
      <c r="F40" s="14">
        <f t="shared" si="0"/>
        <v>13787604.969999999</v>
      </c>
      <c r="G40" s="17">
        <v>19952</v>
      </c>
      <c r="H40" s="14">
        <f t="shared" si="5"/>
        <v>8614608.5299999993</v>
      </c>
      <c r="I40" s="17">
        <v>4</v>
      </c>
      <c r="J40" s="14">
        <f t="shared" si="1"/>
        <v>1727.07</v>
      </c>
      <c r="K40" s="17">
        <v>11883</v>
      </c>
      <c r="L40" s="14">
        <f t="shared" si="2"/>
        <v>5130683.3</v>
      </c>
      <c r="M40" s="17">
        <v>94</v>
      </c>
      <c r="N40" s="14">
        <f t="shared" si="3"/>
        <v>40586.07</v>
      </c>
    </row>
    <row r="41" spans="1:14" ht="34.15" customHeight="1" x14ac:dyDescent="0.25">
      <c r="A41" s="27">
        <f t="shared" si="4"/>
        <v>33</v>
      </c>
      <c r="B41" s="1">
        <v>4346004</v>
      </c>
      <c r="C41" s="9" t="s">
        <v>34</v>
      </c>
      <c r="D41" s="12">
        <f>D10</f>
        <v>1804.35</v>
      </c>
      <c r="E41" s="13">
        <f t="shared" si="0"/>
        <v>22031</v>
      </c>
      <c r="F41" s="14">
        <f t="shared" si="0"/>
        <v>3312636.2399999998</v>
      </c>
      <c r="G41" s="17">
        <v>11875</v>
      </c>
      <c r="H41" s="14">
        <f t="shared" si="5"/>
        <v>1785554.69</v>
      </c>
      <c r="I41" s="17">
        <v>4</v>
      </c>
      <c r="J41" s="14">
        <f t="shared" si="1"/>
        <v>601.45000000000005</v>
      </c>
      <c r="K41" s="17">
        <v>10089</v>
      </c>
      <c r="L41" s="14">
        <f t="shared" si="2"/>
        <v>1517007.26</v>
      </c>
      <c r="M41" s="17">
        <v>63</v>
      </c>
      <c r="N41" s="14">
        <f t="shared" si="3"/>
        <v>9472.84</v>
      </c>
    </row>
    <row r="42" spans="1:14" ht="30" customHeight="1" x14ac:dyDescent="0.25">
      <c r="A42" s="27">
        <f t="shared" si="4"/>
        <v>34</v>
      </c>
      <c r="B42" s="2">
        <v>3131001</v>
      </c>
      <c r="C42" s="9" t="s">
        <v>35</v>
      </c>
      <c r="D42" s="12">
        <f>D16</f>
        <v>1980.51</v>
      </c>
      <c r="E42" s="13">
        <f t="shared" si="0"/>
        <v>6567</v>
      </c>
      <c r="F42" s="14">
        <f t="shared" si="0"/>
        <v>1083834.0999999999</v>
      </c>
      <c r="G42" s="17">
        <v>2073</v>
      </c>
      <c r="H42" s="14">
        <f t="shared" si="5"/>
        <v>342133.1</v>
      </c>
      <c r="I42" s="17">
        <v>6</v>
      </c>
      <c r="J42" s="14">
        <f t="shared" si="1"/>
        <v>990.26</v>
      </c>
      <c r="K42" s="17">
        <v>4467</v>
      </c>
      <c r="L42" s="14">
        <f t="shared" si="2"/>
        <v>737244.85</v>
      </c>
      <c r="M42" s="17">
        <v>21</v>
      </c>
      <c r="N42" s="14">
        <f t="shared" si="3"/>
        <v>3465.89</v>
      </c>
    </row>
    <row r="43" spans="1:14" ht="39" customHeight="1" x14ac:dyDescent="0.25">
      <c r="A43" s="27">
        <f t="shared" si="4"/>
        <v>35</v>
      </c>
      <c r="B43" s="1">
        <v>1340013</v>
      </c>
      <c r="C43" s="9" t="s">
        <v>36</v>
      </c>
      <c r="D43" s="12">
        <v>5181.2</v>
      </c>
      <c r="E43" s="13">
        <f t="shared" si="0"/>
        <v>26266</v>
      </c>
      <c r="F43" s="14">
        <f t="shared" si="0"/>
        <v>11340783.260000002</v>
      </c>
      <c r="G43" s="17">
        <v>18029</v>
      </c>
      <c r="H43" s="14">
        <f t="shared" si="5"/>
        <v>7784321.2300000004</v>
      </c>
      <c r="I43" s="17">
        <v>12</v>
      </c>
      <c r="J43" s="14">
        <f t="shared" si="1"/>
        <v>5181.2</v>
      </c>
      <c r="K43" s="17">
        <v>8066</v>
      </c>
      <c r="L43" s="14">
        <f t="shared" si="2"/>
        <v>3482629.93</v>
      </c>
      <c r="M43" s="17">
        <v>159</v>
      </c>
      <c r="N43" s="14">
        <f t="shared" si="3"/>
        <v>68650.899999999994</v>
      </c>
    </row>
    <row r="44" spans="1:14" ht="30" customHeight="1" x14ac:dyDescent="0.25">
      <c r="A44" s="27">
        <f t="shared" si="4"/>
        <v>36</v>
      </c>
      <c r="B44" s="1">
        <v>1340014</v>
      </c>
      <c r="C44" s="9" t="s">
        <v>37</v>
      </c>
      <c r="D44" s="12">
        <f>$D$13</f>
        <v>3305.61</v>
      </c>
      <c r="E44" s="13">
        <f t="shared" si="0"/>
        <v>58255</v>
      </c>
      <c r="F44" s="14">
        <f t="shared" si="0"/>
        <v>16047359.23</v>
      </c>
      <c r="G44" s="17">
        <v>45370</v>
      </c>
      <c r="H44" s="14">
        <f t="shared" si="5"/>
        <v>12497960.48</v>
      </c>
      <c r="I44" s="17">
        <v>42</v>
      </c>
      <c r="J44" s="14">
        <f t="shared" si="1"/>
        <v>11569.64</v>
      </c>
      <c r="K44" s="17">
        <v>12594</v>
      </c>
      <c r="L44" s="14">
        <f t="shared" si="2"/>
        <v>3469237.7</v>
      </c>
      <c r="M44" s="17">
        <v>249</v>
      </c>
      <c r="N44" s="14">
        <f t="shared" si="3"/>
        <v>68591.41</v>
      </c>
    </row>
    <row r="45" spans="1:14" ht="30" customHeight="1" x14ac:dyDescent="0.25">
      <c r="A45" s="27">
        <f t="shared" si="4"/>
        <v>37</v>
      </c>
      <c r="B45" s="2">
        <v>1340006</v>
      </c>
      <c r="C45" s="9" t="s">
        <v>38</v>
      </c>
      <c r="D45" s="12">
        <v>5181.2</v>
      </c>
      <c r="E45" s="13">
        <f t="shared" si="0"/>
        <v>23912</v>
      </c>
      <c r="F45" s="14">
        <f t="shared" si="0"/>
        <v>10324404.540000001</v>
      </c>
      <c r="G45" s="17">
        <v>17348</v>
      </c>
      <c r="H45" s="14">
        <f t="shared" si="5"/>
        <v>7490288.1299999999</v>
      </c>
      <c r="I45" s="17">
        <v>13</v>
      </c>
      <c r="J45" s="14">
        <f t="shared" si="1"/>
        <v>5612.97</v>
      </c>
      <c r="K45" s="17">
        <v>6418</v>
      </c>
      <c r="L45" s="14">
        <f t="shared" si="2"/>
        <v>2771078.47</v>
      </c>
      <c r="M45" s="17">
        <v>133</v>
      </c>
      <c r="N45" s="14">
        <f t="shared" si="3"/>
        <v>57424.97</v>
      </c>
    </row>
    <row r="46" spans="1:14" ht="34.9" customHeight="1" x14ac:dyDescent="0.25">
      <c r="A46" s="27">
        <f t="shared" si="4"/>
        <v>38</v>
      </c>
      <c r="B46" s="1">
        <v>6349008</v>
      </c>
      <c r="C46" s="9" t="s">
        <v>39</v>
      </c>
      <c r="D46" s="12">
        <f>$D$9</f>
        <v>2286.1999999999998</v>
      </c>
      <c r="E46" s="13">
        <f t="shared" si="0"/>
        <v>6145</v>
      </c>
      <c r="F46" s="14">
        <f t="shared" si="0"/>
        <v>1170724.9200000002</v>
      </c>
      <c r="G46" s="17">
        <v>4321</v>
      </c>
      <c r="H46" s="14">
        <f t="shared" si="5"/>
        <v>823222.52</v>
      </c>
      <c r="I46" s="17">
        <v>0</v>
      </c>
      <c r="J46" s="14">
        <f t="shared" si="1"/>
        <v>0</v>
      </c>
      <c r="K46" s="17">
        <v>1774</v>
      </c>
      <c r="L46" s="14">
        <f t="shared" si="2"/>
        <v>337976.57</v>
      </c>
      <c r="M46" s="17">
        <v>50</v>
      </c>
      <c r="N46" s="14">
        <f t="shared" si="3"/>
        <v>9525.83</v>
      </c>
    </row>
    <row r="47" spans="1:14" ht="29.45" customHeight="1" x14ac:dyDescent="0.25">
      <c r="A47" s="27">
        <f t="shared" si="4"/>
        <v>39</v>
      </c>
      <c r="B47" s="2">
        <v>1340007</v>
      </c>
      <c r="C47" s="9" t="s">
        <v>40</v>
      </c>
      <c r="D47" s="12">
        <f>$D$48</f>
        <v>4170.87</v>
      </c>
      <c r="E47" s="13">
        <f t="shared" si="0"/>
        <v>35354</v>
      </c>
      <c r="F47" s="14">
        <f t="shared" si="0"/>
        <v>12288078.16</v>
      </c>
      <c r="G47" s="17">
        <v>16821</v>
      </c>
      <c r="H47" s="14">
        <f t="shared" si="5"/>
        <v>5846517.0199999996</v>
      </c>
      <c r="I47" s="17">
        <v>13</v>
      </c>
      <c r="J47" s="14">
        <f t="shared" si="1"/>
        <v>4518.4399999999996</v>
      </c>
      <c r="K47" s="17">
        <v>18397</v>
      </c>
      <c r="L47" s="14">
        <f t="shared" si="2"/>
        <v>6394291.2800000003</v>
      </c>
      <c r="M47" s="17">
        <v>123</v>
      </c>
      <c r="N47" s="14">
        <f t="shared" si="3"/>
        <v>42751.42</v>
      </c>
    </row>
    <row r="48" spans="1:14" ht="29.45" customHeight="1" x14ac:dyDescent="0.25">
      <c r="A48" s="27">
        <f t="shared" si="4"/>
        <v>40</v>
      </c>
      <c r="B48" s="1">
        <v>1343008</v>
      </c>
      <c r="C48" s="9" t="s">
        <v>41</v>
      </c>
      <c r="D48" s="12">
        <v>4170.87</v>
      </c>
      <c r="E48" s="13">
        <f t="shared" si="0"/>
        <v>19174</v>
      </c>
      <c r="F48" s="14">
        <f>H48+J48+L48+N48</f>
        <v>6664355.1200000001</v>
      </c>
      <c r="G48" s="17">
        <v>10552</v>
      </c>
      <c r="H48" s="14">
        <f t="shared" si="5"/>
        <v>3667585.02</v>
      </c>
      <c r="I48" s="17">
        <v>9</v>
      </c>
      <c r="J48" s="14">
        <f t="shared" si="1"/>
        <v>3128.15</v>
      </c>
      <c r="K48" s="17">
        <v>8518</v>
      </c>
      <c r="L48" s="14">
        <f t="shared" si="2"/>
        <v>2960622.56</v>
      </c>
      <c r="M48" s="17">
        <v>95</v>
      </c>
      <c r="N48" s="14">
        <f t="shared" si="3"/>
        <v>33019.39</v>
      </c>
    </row>
    <row r="49" spans="1:14" ht="29.45" customHeight="1" x14ac:dyDescent="0.25">
      <c r="A49" s="27">
        <f t="shared" si="4"/>
        <v>41</v>
      </c>
      <c r="B49" s="2">
        <v>1340010</v>
      </c>
      <c r="C49" s="9" t="s">
        <v>42</v>
      </c>
      <c r="D49" s="12">
        <v>7300.31</v>
      </c>
      <c r="E49" s="13">
        <f t="shared" si="0"/>
        <v>30144</v>
      </c>
      <c r="F49" s="14">
        <f t="shared" si="0"/>
        <v>18338378.710000001</v>
      </c>
      <c r="G49" s="17">
        <v>21740</v>
      </c>
      <c r="H49" s="14">
        <f t="shared" si="5"/>
        <v>13225728.279999999</v>
      </c>
      <c r="I49" s="17">
        <v>13</v>
      </c>
      <c r="J49" s="14">
        <f t="shared" si="1"/>
        <v>7908.67</v>
      </c>
      <c r="K49" s="17">
        <v>8252</v>
      </c>
      <c r="L49" s="14">
        <f t="shared" si="2"/>
        <v>5020179.84</v>
      </c>
      <c r="M49" s="17">
        <v>139</v>
      </c>
      <c r="N49" s="14">
        <f t="shared" si="3"/>
        <v>84561.919999999998</v>
      </c>
    </row>
    <row r="50" spans="1:14" ht="33" customHeight="1" x14ac:dyDescent="0.25">
      <c r="A50" s="27">
        <f t="shared" si="4"/>
        <v>42</v>
      </c>
      <c r="B50" s="1">
        <v>1343004</v>
      </c>
      <c r="C50" s="9" t="s">
        <v>43</v>
      </c>
      <c r="D50" s="12">
        <v>4859.97</v>
      </c>
      <c r="E50" s="13">
        <f t="shared" si="0"/>
        <v>28952</v>
      </c>
      <c r="F50" s="14">
        <f t="shared" si="0"/>
        <v>11725487.630000001</v>
      </c>
      <c r="G50" s="17">
        <v>19434</v>
      </c>
      <c r="H50" s="14">
        <f t="shared" si="5"/>
        <v>7870721.4199999999</v>
      </c>
      <c r="I50" s="17">
        <v>18</v>
      </c>
      <c r="J50" s="14">
        <f t="shared" si="1"/>
        <v>7289.96</v>
      </c>
      <c r="K50" s="17">
        <v>9367</v>
      </c>
      <c r="L50" s="14">
        <f t="shared" si="2"/>
        <v>3793611.58</v>
      </c>
      <c r="M50" s="17">
        <v>133</v>
      </c>
      <c r="N50" s="14">
        <f t="shared" si="3"/>
        <v>53864.67</v>
      </c>
    </row>
    <row r="51" spans="1:14" ht="34.15" customHeight="1" x14ac:dyDescent="0.25">
      <c r="A51" s="27">
        <f t="shared" si="4"/>
        <v>43</v>
      </c>
      <c r="B51" s="1">
        <v>1343171</v>
      </c>
      <c r="C51" s="9" t="s">
        <v>44</v>
      </c>
      <c r="D51" s="12">
        <v>7300.31</v>
      </c>
      <c r="E51" s="13">
        <f t="shared" si="0"/>
        <v>17994</v>
      </c>
      <c r="F51" s="14">
        <f t="shared" si="0"/>
        <v>10946814.840000002</v>
      </c>
      <c r="G51" s="17">
        <v>16577</v>
      </c>
      <c r="H51" s="14">
        <f t="shared" si="5"/>
        <v>10084769.91</v>
      </c>
      <c r="I51" s="17">
        <v>31</v>
      </c>
      <c r="J51" s="14">
        <f t="shared" si="1"/>
        <v>18859.13</v>
      </c>
      <c r="K51" s="17">
        <v>955</v>
      </c>
      <c r="L51" s="14">
        <f t="shared" si="2"/>
        <v>580983</v>
      </c>
      <c r="M51" s="17">
        <v>431</v>
      </c>
      <c r="N51" s="14">
        <f t="shared" si="3"/>
        <v>262202.8</v>
      </c>
    </row>
    <row r="52" spans="1:14" ht="39" customHeight="1" x14ac:dyDescent="0.25">
      <c r="A52" s="27">
        <f>A51+1</f>
        <v>44</v>
      </c>
      <c r="B52" s="2">
        <v>1340003</v>
      </c>
      <c r="C52" s="9" t="s">
        <v>45</v>
      </c>
      <c r="D52" s="12">
        <v>17055.22</v>
      </c>
      <c r="E52" s="13">
        <f t="shared" si="0"/>
        <v>2105</v>
      </c>
      <c r="F52" s="14">
        <f t="shared" si="0"/>
        <v>2991769.85</v>
      </c>
      <c r="G52" s="17">
        <v>1933</v>
      </c>
      <c r="H52" s="14">
        <f t="shared" si="5"/>
        <v>2747311.69</v>
      </c>
      <c r="I52" s="17">
        <v>3</v>
      </c>
      <c r="J52" s="14">
        <f t="shared" si="1"/>
        <v>4263.8100000000004</v>
      </c>
      <c r="K52" s="17">
        <v>147</v>
      </c>
      <c r="L52" s="14">
        <f t="shared" si="2"/>
        <v>208926.45</v>
      </c>
      <c r="M52" s="17">
        <v>22</v>
      </c>
      <c r="N52" s="14">
        <f t="shared" si="3"/>
        <v>31267.9</v>
      </c>
    </row>
    <row r="53" spans="1:14" ht="31.9" customHeight="1" x14ac:dyDescent="0.25">
      <c r="A53" s="27">
        <f t="shared" si="4"/>
        <v>45</v>
      </c>
      <c r="B53" s="3">
        <v>1340001</v>
      </c>
      <c r="C53" s="9" t="s">
        <v>46</v>
      </c>
      <c r="D53" s="12">
        <v>17055.22</v>
      </c>
      <c r="E53" s="13">
        <f t="shared" si="0"/>
        <v>2066</v>
      </c>
      <c r="F53" s="14">
        <f t="shared" si="0"/>
        <v>2936340.39</v>
      </c>
      <c r="G53" s="17">
        <v>1982</v>
      </c>
      <c r="H53" s="14">
        <f t="shared" si="5"/>
        <v>2816953.84</v>
      </c>
      <c r="I53" s="17">
        <v>3</v>
      </c>
      <c r="J53" s="14">
        <f t="shared" si="1"/>
        <v>4263.8100000000004</v>
      </c>
      <c r="K53" s="17">
        <v>68</v>
      </c>
      <c r="L53" s="14">
        <f t="shared" si="2"/>
        <v>96646.25</v>
      </c>
      <c r="M53" s="17">
        <v>13</v>
      </c>
      <c r="N53" s="14">
        <f t="shared" si="3"/>
        <v>18476.490000000002</v>
      </c>
    </row>
    <row r="54" spans="1:14" ht="33.6" customHeight="1" x14ac:dyDescent="0.25">
      <c r="A54" s="27">
        <f t="shared" si="4"/>
        <v>46</v>
      </c>
      <c r="B54" s="1">
        <v>1340012</v>
      </c>
      <c r="C54" s="9" t="s">
        <v>47</v>
      </c>
      <c r="D54" s="12">
        <v>17055.22</v>
      </c>
      <c r="E54" s="13">
        <f t="shared" si="0"/>
        <v>7114</v>
      </c>
      <c r="F54" s="14">
        <f t="shared" si="0"/>
        <v>10110902.93</v>
      </c>
      <c r="G54" s="17">
        <v>6783</v>
      </c>
      <c r="H54" s="14">
        <f>ROUND(D54*G54/12,2)</f>
        <v>9640463.1099999994</v>
      </c>
      <c r="I54" s="17">
        <v>4</v>
      </c>
      <c r="J54" s="14">
        <f t="shared" si="1"/>
        <v>5685.07</v>
      </c>
      <c r="K54" s="17">
        <v>271</v>
      </c>
      <c r="L54" s="14">
        <f t="shared" si="2"/>
        <v>385163.72</v>
      </c>
      <c r="M54" s="17">
        <v>56</v>
      </c>
      <c r="N54" s="14">
        <f t="shared" si="3"/>
        <v>79591.03</v>
      </c>
    </row>
    <row r="55" spans="1:14" s="25" customFormat="1" ht="24.75" customHeight="1" x14ac:dyDescent="0.25">
      <c r="A55" s="18"/>
      <c r="B55" s="18"/>
      <c r="C55" s="19" t="s">
        <v>48</v>
      </c>
      <c r="D55" s="20"/>
      <c r="E55" s="21">
        <f>SUM(E9:E54)</f>
        <v>1305786</v>
      </c>
      <c r="F55" s="22">
        <f t="shared" ref="F55:N55" si="6">SUM(F9:F54)</f>
        <v>350574156.84999996</v>
      </c>
      <c r="G55" s="21">
        <f t="shared" si="6"/>
        <v>826551</v>
      </c>
      <c r="H55" s="23">
        <f>SUM(H9:H54)</f>
        <v>234063889.84999996</v>
      </c>
      <c r="I55" s="21">
        <f t="shared" ref="I55" si="7">SUM(I9:I54)</f>
        <v>20092</v>
      </c>
      <c r="J55" s="24">
        <f t="shared" si="6"/>
        <v>4198849.3200000012</v>
      </c>
      <c r="K55" s="21">
        <f>SUM(K9:K54)</f>
        <v>347145</v>
      </c>
      <c r="L55" s="23">
        <f t="shared" si="6"/>
        <v>86440629.170000002</v>
      </c>
      <c r="M55" s="21">
        <f t="shared" si="6"/>
        <v>111998</v>
      </c>
      <c r="N55" s="23">
        <f t="shared" si="6"/>
        <v>25870788.510000002</v>
      </c>
    </row>
    <row r="56" spans="1:14" x14ac:dyDescent="0.25">
      <c r="E56" s="26"/>
      <c r="F56" s="16"/>
    </row>
    <row r="57" spans="1:14" x14ac:dyDescent="0.25">
      <c r="F57" s="16"/>
    </row>
  </sheetData>
  <mergeCells count="11">
    <mergeCell ref="M6:N6"/>
    <mergeCell ref="M1:N2"/>
    <mergeCell ref="B3:N3"/>
    <mergeCell ref="A6:A7"/>
    <mergeCell ref="B6:B7"/>
    <mergeCell ref="C6:C7"/>
    <mergeCell ref="D6:D7"/>
    <mergeCell ref="E6:F6"/>
    <mergeCell ref="G6:H6"/>
    <mergeCell ref="I6:J6"/>
    <mergeCell ref="K6:L6"/>
  </mergeCells>
  <pageMargins left="0.28000000000000003" right="0" top="0.96" bottom="0.15748031496062992" header="0.11811023622047245" footer="0.11811023622047245"/>
  <pageSetup paperSize="9" scale="60" orientation="landscape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месяц 2019</vt:lpstr>
      <vt:lpstr>'месяц 2019'!Заголовки_для_печати</vt:lpstr>
      <vt:lpstr>'месяц 2019'!Область_печати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Максименко Ирина Николаевна</dc:creator>
  <cp:lastModifiedBy>Дедух Ирина Владимировна</cp:lastModifiedBy>
  <cp:lastPrinted>2018-12-27T05:50:57Z</cp:lastPrinted>
  <dcterms:created xsi:type="dcterms:W3CDTF">2017-01-17T04:38:02Z</dcterms:created>
  <dcterms:modified xsi:type="dcterms:W3CDTF">2018-12-28T02:55:28Z</dcterms:modified>
</cp:coreProperties>
</file>