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3875" windowHeight="12585"/>
  </bookViews>
  <sheets>
    <sheet name="СДП 1" sheetId="1" r:id="rId1"/>
  </sheets>
  <externalReferences>
    <externalReference r:id="rId2"/>
    <externalReference r:id="rId3"/>
  </externalReferences>
  <definedNames>
    <definedName name="_xlnm._FilterDatabase" localSheetId="0" hidden="1">'СДП 1'!$A$11:$CW$205</definedName>
    <definedName name="AmbCar_Cost">[1]Параметры!$C$40</definedName>
    <definedName name="APop">[1]Параметры!$C$19</definedName>
    <definedName name="ASur_Cost">[1]Параметры!$C$39</definedName>
    <definedName name="DayH_Cost">[1]Параметры!$C$37</definedName>
    <definedName name="Excel_BuiltIn__FilterDatabase_97">#REF!</definedName>
    <definedName name="Excel_BuiltIn__FilterDatabase_98">#REF!</definedName>
    <definedName name="Home_Cost">[1]Параметры!$C$38</definedName>
    <definedName name="MPop">[1]Параметры!$C$20</definedName>
    <definedName name="Pop">[1]Параметры!$C$17</definedName>
    <definedName name="PrU_AS">[1]Параметры!$C$55</definedName>
    <definedName name="PrU_BD">[1]Параметры!$C$51</definedName>
    <definedName name="PrU_DH">[1]Параметры!$C$53</definedName>
    <definedName name="PrU_HH">[1]Параметры!$C$54</definedName>
    <definedName name="PrU_Vi">[1]Параметры!$C$52</definedName>
    <definedName name="RPop">[1]Параметры!$C$18</definedName>
    <definedName name="SFN">[1]Титул!$A$8</definedName>
    <definedName name="SoF">[1]Титул!$K$18</definedName>
    <definedName name="Terr_Ind">[1]Параметры!$C$42</definedName>
    <definedName name="TPop">[1]Параметры!$C$10</definedName>
    <definedName name="YeaM">[1]Титул!$S$70</definedName>
    <definedName name="_xlnm.Database">#REF!</definedName>
    <definedName name="блок" localSheetId="0">'[2]1D_Gorin'!#REF!</definedName>
    <definedName name="блок">'[2]1D_Gorin'!#REF!</definedName>
    <definedName name="_xlnm.Print_Titles" localSheetId="0">'СДП 1'!$6:$9</definedName>
    <definedName name="ч">'[2]1D_Gorin'!#REF!</definedName>
    <definedName name="ы">'[2]1D_Gorin'!#REF!</definedName>
  </definedNames>
  <calcPr calcId="145621"/>
</workbook>
</file>

<file path=xl/calcChain.xml><?xml version="1.0" encoding="utf-8"?>
<calcChain xmlns="http://schemas.openxmlformats.org/spreadsheetml/2006/main">
  <c r="CS23" i="1" l="1"/>
  <c r="CS20" i="1"/>
  <c r="CS17" i="1"/>
  <c r="CV203" i="1" l="1"/>
  <c r="CS203" i="1"/>
  <c r="CQ203" i="1"/>
  <c r="CO203" i="1"/>
  <c r="CM203" i="1"/>
  <c r="CK203" i="1"/>
  <c r="CI203" i="1"/>
  <c r="CG203" i="1"/>
  <c r="CE203" i="1"/>
  <c r="CC203" i="1"/>
  <c r="CA203" i="1"/>
  <c r="BY203" i="1"/>
  <c r="BW203" i="1"/>
  <c r="BU203" i="1"/>
  <c r="BS203" i="1"/>
  <c r="BQ203" i="1"/>
  <c r="BO203" i="1"/>
  <c r="BM203" i="1"/>
  <c r="BK203" i="1"/>
  <c r="BI203" i="1"/>
  <c r="BG203" i="1"/>
  <c r="BE203" i="1"/>
  <c r="BC203" i="1"/>
  <c r="BA203" i="1"/>
  <c r="AY203" i="1"/>
  <c r="AW203" i="1"/>
  <c r="AU203" i="1"/>
  <c r="AS203" i="1"/>
  <c r="AQ203" i="1"/>
  <c r="AO203" i="1"/>
  <c r="AM203" i="1"/>
  <c r="AK203" i="1"/>
  <c r="AI203" i="1"/>
  <c r="AG203" i="1"/>
  <c r="AE203" i="1"/>
  <c r="AC203" i="1"/>
  <c r="AA203" i="1"/>
  <c r="Y203" i="1"/>
  <c r="W203" i="1"/>
  <c r="U203" i="1"/>
  <c r="S203" i="1"/>
  <c r="Q203" i="1"/>
  <c r="O203" i="1"/>
  <c r="M203" i="1"/>
  <c r="CV202" i="1"/>
  <c r="CS202" i="1"/>
  <c r="CQ202" i="1"/>
  <c r="CO202" i="1"/>
  <c r="CM202" i="1"/>
  <c r="CK202" i="1"/>
  <c r="CI202" i="1"/>
  <c r="CG202" i="1"/>
  <c r="CE202" i="1"/>
  <c r="CC202" i="1"/>
  <c r="CA202" i="1"/>
  <c r="BY202" i="1"/>
  <c r="BW202" i="1"/>
  <c r="BU202" i="1"/>
  <c r="BS202" i="1"/>
  <c r="BQ202" i="1"/>
  <c r="BO202" i="1"/>
  <c r="BM202" i="1"/>
  <c r="BK202" i="1"/>
  <c r="BI202" i="1"/>
  <c r="BG202" i="1"/>
  <c r="BE202" i="1"/>
  <c r="BC202" i="1"/>
  <c r="BA202" i="1"/>
  <c r="AY202" i="1"/>
  <c r="AW202" i="1"/>
  <c r="AU202" i="1"/>
  <c r="AS202" i="1"/>
  <c r="AQ202" i="1"/>
  <c r="AO202" i="1"/>
  <c r="AM202" i="1"/>
  <c r="AK202" i="1"/>
  <c r="AI202" i="1"/>
  <c r="AG202" i="1"/>
  <c r="AE202" i="1"/>
  <c r="AC202" i="1"/>
  <c r="AA202" i="1"/>
  <c r="Y202" i="1"/>
  <c r="W202" i="1"/>
  <c r="U202" i="1"/>
  <c r="S202" i="1"/>
  <c r="Q202" i="1"/>
  <c r="O202" i="1"/>
  <c r="M202" i="1"/>
  <c r="CV201" i="1"/>
  <c r="CS201" i="1"/>
  <c r="CQ201" i="1"/>
  <c r="CO201" i="1"/>
  <c r="CM201" i="1"/>
  <c r="CK201" i="1"/>
  <c r="CI201" i="1"/>
  <c r="CG201" i="1"/>
  <c r="CE201" i="1"/>
  <c r="CC201" i="1"/>
  <c r="CA201" i="1"/>
  <c r="BY201" i="1"/>
  <c r="BW201" i="1"/>
  <c r="BU201" i="1"/>
  <c r="BS201" i="1"/>
  <c r="BQ201" i="1"/>
  <c r="BO201" i="1"/>
  <c r="BM201" i="1"/>
  <c r="BK201" i="1"/>
  <c r="BI201" i="1"/>
  <c r="BG201" i="1"/>
  <c r="BE201" i="1"/>
  <c r="BC201" i="1"/>
  <c r="BA201" i="1"/>
  <c r="AY201" i="1"/>
  <c r="AW201" i="1"/>
  <c r="AU201" i="1"/>
  <c r="AS201" i="1"/>
  <c r="AQ201" i="1"/>
  <c r="AO201" i="1"/>
  <c r="AM201" i="1"/>
  <c r="AK201" i="1"/>
  <c r="AI201" i="1"/>
  <c r="AG201" i="1"/>
  <c r="AE201" i="1"/>
  <c r="AC201" i="1"/>
  <c r="AA201" i="1"/>
  <c r="Y201" i="1"/>
  <c r="W201" i="1"/>
  <c r="U201" i="1"/>
  <c r="S201" i="1"/>
  <c r="Q201" i="1"/>
  <c r="O201" i="1"/>
  <c r="M201" i="1"/>
  <c r="CV200" i="1"/>
  <c r="CS200" i="1"/>
  <c r="CQ200" i="1"/>
  <c r="CO200" i="1"/>
  <c r="CM200" i="1"/>
  <c r="CK200" i="1"/>
  <c r="CI200" i="1"/>
  <c r="CG200" i="1"/>
  <c r="CE200" i="1"/>
  <c r="CC200" i="1"/>
  <c r="CA200" i="1"/>
  <c r="BY200" i="1"/>
  <c r="BW200" i="1"/>
  <c r="BU200" i="1"/>
  <c r="BS200" i="1"/>
  <c r="BQ200" i="1"/>
  <c r="BO200" i="1"/>
  <c r="BM200" i="1"/>
  <c r="BK200" i="1"/>
  <c r="BI200" i="1"/>
  <c r="BG200" i="1"/>
  <c r="BE200" i="1"/>
  <c r="BC200" i="1"/>
  <c r="BA200" i="1"/>
  <c r="AY200" i="1"/>
  <c r="AW200" i="1"/>
  <c r="AU200" i="1"/>
  <c r="AS200" i="1"/>
  <c r="AQ200" i="1"/>
  <c r="AO200" i="1"/>
  <c r="AM200" i="1"/>
  <c r="AK200" i="1"/>
  <c r="AI200" i="1"/>
  <c r="AG200" i="1"/>
  <c r="AE200" i="1"/>
  <c r="AC200" i="1"/>
  <c r="AA200" i="1"/>
  <c r="Y200" i="1"/>
  <c r="W200" i="1"/>
  <c r="U200" i="1"/>
  <c r="S200" i="1"/>
  <c r="Q200" i="1"/>
  <c r="O200" i="1"/>
  <c r="M200" i="1"/>
  <c r="CV199" i="1"/>
  <c r="CS199" i="1"/>
  <c r="CQ199" i="1"/>
  <c r="CO199" i="1"/>
  <c r="CM199" i="1"/>
  <c r="CK199" i="1"/>
  <c r="CI199" i="1"/>
  <c r="CG199" i="1"/>
  <c r="CE199" i="1"/>
  <c r="CC199" i="1"/>
  <c r="CA199" i="1"/>
  <c r="BY199" i="1"/>
  <c r="BW199" i="1"/>
  <c r="BU199" i="1"/>
  <c r="BS199" i="1"/>
  <c r="BQ199" i="1"/>
  <c r="BO199" i="1"/>
  <c r="BM199" i="1"/>
  <c r="BK199" i="1"/>
  <c r="BI199" i="1"/>
  <c r="BG199" i="1"/>
  <c r="BE199" i="1"/>
  <c r="BC199" i="1"/>
  <c r="BA199" i="1"/>
  <c r="AY199" i="1"/>
  <c r="AW199" i="1"/>
  <c r="AU199" i="1"/>
  <c r="AS199" i="1"/>
  <c r="AQ199" i="1"/>
  <c r="AO199" i="1"/>
  <c r="AM199" i="1"/>
  <c r="AK199" i="1"/>
  <c r="AI199" i="1"/>
  <c r="AG199" i="1"/>
  <c r="AE199" i="1"/>
  <c r="AC199" i="1"/>
  <c r="AA199" i="1"/>
  <c r="Y199" i="1"/>
  <c r="W199" i="1"/>
  <c r="U199" i="1"/>
  <c r="S199" i="1"/>
  <c r="Q199" i="1"/>
  <c r="O199" i="1"/>
  <c r="M199" i="1"/>
  <c r="CV198" i="1"/>
  <c r="CS198" i="1"/>
  <c r="CQ198" i="1"/>
  <c r="CO198" i="1"/>
  <c r="CM198" i="1"/>
  <c r="CK198" i="1"/>
  <c r="CI198" i="1"/>
  <c r="CG198" i="1"/>
  <c r="CE198" i="1"/>
  <c r="CC198" i="1"/>
  <c r="CA198" i="1"/>
  <c r="BY198" i="1"/>
  <c r="BW198" i="1"/>
  <c r="BU198" i="1"/>
  <c r="BS198" i="1"/>
  <c r="BQ198" i="1"/>
  <c r="BO198" i="1"/>
  <c r="BM198" i="1"/>
  <c r="BK198" i="1"/>
  <c r="BI198" i="1"/>
  <c r="BG198" i="1"/>
  <c r="BE198" i="1"/>
  <c r="BC198" i="1"/>
  <c r="BA198" i="1"/>
  <c r="AY198" i="1"/>
  <c r="AW198" i="1"/>
  <c r="AU198" i="1"/>
  <c r="AS198" i="1"/>
  <c r="AQ198" i="1"/>
  <c r="AO198" i="1"/>
  <c r="AM198" i="1"/>
  <c r="AK198" i="1"/>
  <c r="AI198" i="1"/>
  <c r="AG198" i="1"/>
  <c r="AE198" i="1"/>
  <c r="AC198" i="1"/>
  <c r="AA198" i="1"/>
  <c r="Y198" i="1"/>
  <c r="W198" i="1"/>
  <c r="U198" i="1"/>
  <c r="S198" i="1"/>
  <c r="Q198" i="1"/>
  <c r="O198" i="1"/>
  <c r="M198" i="1"/>
  <c r="CV197" i="1"/>
  <c r="AU197" i="1"/>
  <c r="CW197" i="1" s="1"/>
  <c r="CV196" i="1"/>
  <c r="AU196" i="1"/>
  <c r="CW196" i="1" s="1"/>
  <c r="CV195" i="1"/>
  <c r="CS195" i="1"/>
  <c r="CQ195" i="1"/>
  <c r="CO195" i="1"/>
  <c r="CM195" i="1"/>
  <c r="CK195" i="1"/>
  <c r="CI195" i="1"/>
  <c r="CG195" i="1"/>
  <c r="CE195" i="1"/>
  <c r="CC195" i="1"/>
  <c r="CA195" i="1"/>
  <c r="BY195" i="1"/>
  <c r="BW195" i="1"/>
  <c r="BU195" i="1"/>
  <c r="BS195" i="1"/>
  <c r="BQ195" i="1"/>
  <c r="BO195" i="1"/>
  <c r="BM195" i="1"/>
  <c r="BK195" i="1"/>
  <c r="BI195" i="1"/>
  <c r="BG195" i="1"/>
  <c r="BE195" i="1"/>
  <c r="BC195" i="1"/>
  <c r="BA195" i="1"/>
  <c r="AY195" i="1"/>
  <c r="AW195" i="1"/>
  <c r="AU195" i="1"/>
  <c r="AS195" i="1"/>
  <c r="AQ195" i="1"/>
  <c r="AO195" i="1"/>
  <c r="AM195" i="1"/>
  <c r="AK195" i="1"/>
  <c r="AI195" i="1"/>
  <c r="AG195" i="1"/>
  <c r="AE195" i="1"/>
  <c r="AC195" i="1"/>
  <c r="AA195" i="1"/>
  <c r="Y195" i="1"/>
  <c r="W195" i="1"/>
  <c r="U195" i="1"/>
  <c r="S195" i="1"/>
  <c r="Q195" i="1"/>
  <c r="O195" i="1"/>
  <c r="M195" i="1"/>
  <c r="CV194" i="1"/>
  <c r="CS194" i="1"/>
  <c r="CQ194" i="1"/>
  <c r="CO194" i="1"/>
  <c r="CM194" i="1"/>
  <c r="CK194" i="1"/>
  <c r="CI194" i="1"/>
  <c r="CG194" i="1"/>
  <c r="CE194" i="1"/>
  <c r="CC194" i="1"/>
  <c r="CA194" i="1"/>
  <c r="BY194" i="1"/>
  <c r="BW194" i="1"/>
  <c r="BU194" i="1"/>
  <c r="BS194" i="1"/>
  <c r="BQ194" i="1"/>
  <c r="BO194" i="1"/>
  <c r="BM194" i="1"/>
  <c r="BK194" i="1"/>
  <c r="BI194" i="1"/>
  <c r="BG194" i="1"/>
  <c r="BE194" i="1"/>
  <c r="BC194" i="1"/>
  <c r="BA194" i="1"/>
  <c r="AY194" i="1"/>
  <c r="AW194" i="1"/>
  <c r="AU194" i="1"/>
  <c r="AS194" i="1"/>
  <c r="AQ194" i="1"/>
  <c r="AO194" i="1"/>
  <c r="AM194" i="1"/>
  <c r="AK194" i="1"/>
  <c r="AI194" i="1"/>
  <c r="AG194" i="1"/>
  <c r="AE194" i="1"/>
  <c r="AC194" i="1"/>
  <c r="AA194" i="1"/>
  <c r="Y194" i="1"/>
  <c r="W194" i="1"/>
  <c r="U194" i="1"/>
  <c r="S194" i="1"/>
  <c r="Q194" i="1"/>
  <c r="O194" i="1"/>
  <c r="M194" i="1"/>
  <c r="CV193" i="1"/>
  <c r="CS193" i="1"/>
  <c r="CQ193" i="1"/>
  <c r="CO193" i="1"/>
  <c r="CM193" i="1"/>
  <c r="CK193" i="1"/>
  <c r="CI193" i="1"/>
  <c r="CG193" i="1"/>
  <c r="CE193" i="1"/>
  <c r="CC193" i="1"/>
  <c r="CA193" i="1"/>
  <c r="BY193" i="1"/>
  <c r="BW193" i="1"/>
  <c r="BU193" i="1"/>
  <c r="BS193" i="1"/>
  <c r="BQ193" i="1"/>
  <c r="BO193" i="1"/>
  <c r="BM193" i="1"/>
  <c r="BK193" i="1"/>
  <c r="BI193" i="1"/>
  <c r="BG193" i="1"/>
  <c r="BE193" i="1"/>
  <c r="BC193" i="1"/>
  <c r="BA193" i="1"/>
  <c r="AY193" i="1"/>
  <c r="AW193" i="1"/>
  <c r="AU193" i="1"/>
  <c r="AS193" i="1"/>
  <c r="AQ193" i="1"/>
  <c r="AO193" i="1"/>
  <c r="AM193" i="1"/>
  <c r="AK193" i="1"/>
  <c r="AI193" i="1"/>
  <c r="AG193" i="1"/>
  <c r="AE193" i="1"/>
  <c r="AC193" i="1"/>
  <c r="AA193" i="1"/>
  <c r="Y193" i="1"/>
  <c r="W193" i="1"/>
  <c r="U193" i="1"/>
  <c r="S193" i="1"/>
  <c r="Q193" i="1"/>
  <c r="O193" i="1"/>
  <c r="M193" i="1"/>
  <c r="CV192" i="1"/>
  <c r="CS192" i="1"/>
  <c r="CS191" i="1" s="1"/>
  <c r="CQ192" i="1"/>
  <c r="CQ191" i="1" s="1"/>
  <c r="CO192" i="1"/>
  <c r="CO191" i="1" s="1"/>
  <c r="CM192" i="1"/>
  <c r="CM191" i="1" s="1"/>
  <c r="CK192" i="1"/>
  <c r="CK191" i="1" s="1"/>
  <c r="CI192" i="1"/>
  <c r="CI191" i="1" s="1"/>
  <c r="CG192" i="1"/>
  <c r="CG191" i="1" s="1"/>
  <c r="CE192" i="1"/>
  <c r="CE191" i="1" s="1"/>
  <c r="CC192" i="1"/>
  <c r="CC191" i="1" s="1"/>
  <c r="CA192" i="1"/>
  <c r="CA191" i="1" s="1"/>
  <c r="BY192" i="1"/>
  <c r="BY191" i="1" s="1"/>
  <c r="BW192" i="1"/>
  <c r="BW191" i="1" s="1"/>
  <c r="BU192" i="1"/>
  <c r="BU191" i="1" s="1"/>
  <c r="BS192" i="1"/>
  <c r="BS191" i="1" s="1"/>
  <c r="BQ192" i="1"/>
  <c r="BQ191" i="1" s="1"/>
  <c r="BO192" i="1"/>
  <c r="BO191" i="1" s="1"/>
  <c r="BM192" i="1"/>
  <c r="BM191" i="1" s="1"/>
  <c r="BK192" i="1"/>
  <c r="BK191" i="1" s="1"/>
  <c r="BI192" i="1"/>
  <c r="BI191" i="1" s="1"/>
  <c r="BG192" i="1"/>
  <c r="BG191" i="1" s="1"/>
  <c r="BE192" i="1"/>
  <c r="BE191" i="1" s="1"/>
  <c r="BC192" i="1"/>
  <c r="BC191" i="1" s="1"/>
  <c r="BA192" i="1"/>
  <c r="BA191" i="1" s="1"/>
  <c r="AY192" i="1"/>
  <c r="AY191" i="1" s="1"/>
  <c r="AW192" i="1"/>
  <c r="AW191" i="1" s="1"/>
  <c r="AU192" i="1"/>
  <c r="AS192" i="1"/>
  <c r="AS191" i="1" s="1"/>
  <c r="AQ192" i="1"/>
  <c r="AQ191" i="1" s="1"/>
  <c r="AO192" i="1"/>
  <c r="AO191" i="1" s="1"/>
  <c r="AM192" i="1"/>
  <c r="AM191" i="1" s="1"/>
  <c r="AK192" i="1"/>
  <c r="AK191" i="1" s="1"/>
  <c r="AI192" i="1"/>
  <c r="AI191" i="1" s="1"/>
  <c r="AG192" i="1"/>
  <c r="AG191" i="1" s="1"/>
  <c r="AE192" i="1"/>
  <c r="AE191" i="1" s="1"/>
  <c r="AC192" i="1"/>
  <c r="AC191" i="1" s="1"/>
  <c r="AA192" i="1"/>
  <c r="AA191" i="1" s="1"/>
  <c r="Y192" i="1"/>
  <c r="Y191" i="1" s="1"/>
  <c r="W192" i="1"/>
  <c r="W191" i="1" s="1"/>
  <c r="U192" i="1"/>
  <c r="U191" i="1" s="1"/>
  <c r="S192" i="1"/>
  <c r="S191" i="1" s="1"/>
  <c r="Q192" i="1"/>
  <c r="Q191" i="1" s="1"/>
  <c r="O192" i="1"/>
  <c r="O191" i="1" s="1"/>
  <c r="M192" i="1"/>
  <c r="M191" i="1" s="1"/>
  <c r="CV191" i="1"/>
  <c r="CU191" i="1"/>
  <c r="CT191" i="1"/>
  <c r="CR191" i="1"/>
  <c r="CP191" i="1"/>
  <c r="CN191" i="1"/>
  <c r="CL191" i="1"/>
  <c r="CJ191" i="1"/>
  <c r="CH191" i="1"/>
  <c r="CF191" i="1"/>
  <c r="CD191" i="1"/>
  <c r="CB191" i="1"/>
  <c r="BZ191" i="1"/>
  <c r="BX191" i="1"/>
  <c r="BV191" i="1"/>
  <c r="BT191" i="1"/>
  <c r="BR191" i="1"/>
  <c r="BP191" i="1"/>
  <c r="BN191" i="1"/>
  <c r="BL191" i="1"/>
  <c r="BJ191" i="1"/>
  <c r="BH191" i="1"/>
  <c r="BF191" i="1"/>
  <c r="BD191" i="1"/>
  <c r="BB191" i="1"/>
  <c r="AZ191" i="1"/>
  <c r="AX191" i="1"/>
  <c r="AV191" i="1"/>
  <c r="AT191" i="1"/>
  <c r="AR191" i="1"/>
  <c r="AP191" i="1"/>
  <c r="AN191" i="1"/>
  <c r="AL191" i="1"/>
  <c r="AJ191" i="1"/>
  <c r="AH191" i="1"/>
  <c r="AF191" i="1"/>
  <c r="AD191" i="1"/>
  <c r="AB191" i="1"/>
  <c r="Z191" i="1"/>
  <c r="X191" i="1"/>
  <c r="V191" i="1"/>
  <c r="T191" i="1"/>
  <c r="R191" i="1"/>
  <c r="P191" i="1"/>
  <c r="N191" i="1"/>
  <c r="L191" i="1"/>
  <c r="CV190" i="1"/>
  <c r="AG190" i="1"/>
  <c r="Q190" i="1"/>
  <c r="CV189" i="1"/>
  <c r="CS189" i="1"/>
  <c r="CQ189" i="1"/>
  <c r="CO189" i="1"/>
  <c r="CM189" i="1"/>
  <c r="CK189" i="1"/>
  <c r="CI189" i="1"/>
  <c r="CG189" i="1"/>
  <c r="CE189" i="1"/>
  <c r="CC189" i="1"/>
  <c r="CA189" i="1"/>
  <c r="BY189" i="1"/>
  <c r="BW189" i="1"/>
  <c r="BU189" i="1"/>
  <c r="BS189" i="1"/>
  <c r="BQ189" i="1"/>
  <c r="BO189" i="1"/>
  <c r="BM189" i="1"/>
  <c r="BK189" i="1"/>
  <c r="BI189" i="1"/>
  <c r="BG189" i="1"/>
  <c r="BE189" i="1"/>
  <c r="BC189" i="1"/>
  <c r="BA189" i="1"/>
  <c r="AY189" i="1"/>
  <c r="AW189" i="1"/>
  <c r="AU189" i="1"/>
  <c r="AS189" i="1"/>
  <c r="AQ189" i="1"/>
  <c r="AO189" i="1"/>
  <c r="AM189" i="1"/>
  <c r="AK189" i="1"/>
  <c r="AI189" i="1"/>
  <c r="AG189" i="1"/>
  <c r="AE189" i="1"/>
  <c r="AC189" i="1"/>
  <c r="AA189" i="1"/>
  <c r="Y189" i="1"/>
  <c r="W189" i="1"/>
  <c r="U189" i="1"/>
  <c r="S189" i="1"/>
  <c r="Q189" i="1"/>
  <c r="O189" i="1"/>
  <c r="M189" i="1"/>
  <c r="CV188" i="1"/>
  <c r="CS188" i="1"/>
  <c r="CQ188" i="1"/>
  <c r="CO188" i="1"/>
  <c r="CM188" i="1"/>
  <c r="CK188" i="1"/>
  <c r="CI188" i="1"/>
  <c r="CG188" i="1"/>
  <c r="CE188" i="1"/>
  <c r="CC188" i="1"/>
  <c r="CA188" i="1"/>
  <c r="BY188" i="1"/>
  <c r="BW188" i="1"/>
  <c r="BU188" i="1"/>
  <c r="BS188" i="1"/>
  <c r="BQ188" i="1"/>
  <c r="BO188" i="1"/>
  <c r="BM188" i="1"/>
  <c r="BK188" i="1"/>
  <c r="BI188" i="1"/>
  <c r="BG188" i="1"/>
  <c r="BE188" i="1"/>
  <c r="BC188" i="1"/>
  <c r="BA188" i="1"/>
  <c r="AY188" i="1"/>
  <c r="AW188" i="1"/>
  <c r="AU188" i="1"/>
  <c r="AS188" i="1"/>
  <c r="AQ188" i="1"/>
  <c r="AO188" i="1"/>
  <c r="AM188" i="1"/>
  <c r="AK188" i="1"/>
  <c r="AI188" i="1"/>
  <c r="AG188" i="1"/>
  <c r="AE188" i="1"/>
  <c r="AC188" i="1"/>
  <c r="AA188" i="1"/>
  <c r="Y188" i="1"/>
  <c r="W188" i="1"/>
  <c r="U188" i="1"/>
  <c r="S188" i="1"/>
  <c r="Q188" i="1"/>
  <c r="O188" i="1"/>
  <c r="M188" i="1"/>
  <c r="CV187" i="1"/>
  <c r="CS187" i="1"/>
  <c r="CQ187" i="1"/>
  <c r="CO187" i="1"/>
  <c r="CM187" i="1"/>
  <c r="CK187" i="1"/>
  <c r="CI187" i="1"/>
  <c r="CG187" i="1"/>
  <c r="CE187" i="1"/>
  <c r="CC187" i="1"/>
  <c r="CA187" i="1"/>
  <c r="BY187" i="1"/>
  <c r="BW187" i="1"/>
  <c r="BU187" i="1"/>
  <c r="BS187" i="1"/>
  <c r="BQ187" i="1"/>
  <c r="BO187" i="1"/>
  <c r="BM187" i="1"/>
  <c r="BK187" i="1"/>
  <c r="BI187" i="1"/>
  <c r="BG187" i="1"/>
  <c r="BE187" i="1"/>
  <c r="BC187" i="1"/>
  <c r="BA187" i="1"/>
  <c r="AY187" i="1"/>
  <c r="AW187" i="1"/>
  <c r="AU187" i="1"/>
  <c r="AS187" i="1"/>
  <c r="AQ187" i="1"/>
  <c r="AO187" i="1"/>
  <c r="AM187" i="1"/>
  <c r="AK187" i="1"/>
  <c r="AI187" i="1"/>
  <c r="AG187" i="1"/>
  <c r="AE187" i="1"/>
  <c r="AC187" i="1"/>
  <c r="AA187" i="1"/>
  <c r="Y187" i="1"/>
  <c r="W187" i="1"/>
  <c r="U187" i="1"/>
  <c r="S187" i="1"/>
  <c r="Q187" i="1"/>
  <c r="O187" i="1"/>
  <c r="M187" i="1"/>
  <c r="CV186" i="1"/>
  <c r="CS186" i="1"/>
  <c r="CQ186" i="1"/>
  <c r="CO186" i="1"/>
  <c r="CM186" i="1"/>
  <c r="CK186" i="1"/>
  <c r="CI186" i="1"/>
  <c r="CG186" i="1"/>
  <c r="CE186" i="1"/>
  <c r="CC186" i="1"/>
  <c r="CA186" i="1"/>
  <c r="BY186" i="1"/>
  <c r="BW186" i="1"/>
  <c r="BU186" i="1"/>
  <c r="BS186" i="1"/>
  <c r="BQ186" i="1"/>
  <c r="BO186" i="1"/>
  <c r="BM186" i="1"/>
  <c r="BK186" i="1"/>
  <c r="BI186" i="1"/>
  <c r="BG186" i="1"/>
  <c r="BE186" i="1"/>
  <c r="BC186" i="1"/>
  <c r="BA186" i="1"/>
  <c r="AY186" i="1"/>
  <c r="AW186" i="1"/>
  <c r="AU186" i="1"/>
  <c r="AS186" i="1"/>
  <c r="AQ186" i="1"/>
  <c r="AO186" i="1"/>
  <c r="AM186" i="1"/>
  <c r="AK186" i="1"/>
  <c r="AI186" i="1"/>
  <c r="AG186" i="1"/>
  <c r="AE186" i="1"/>
  <c r="AC186" i="1"/>
  <c r="AA186" i="1"/>
  <c r="Y186" i="1"/>
  <c r="W186" i="1"/>
  <c r="U186" i="1"/>
  <c r="S186" i="1"/>
  <c r="Q186" i="1"/>
  <c r="O186" i="1"/>
  <c r="M186" i="1"/>
  <c r="CV185" i="1"/>
  <c r="CS185" i="1"/>
  <c r="CS184" i="1" s="1"/>
  <c r="CQ185" i="1"/>
  <c r="CQ184" i="1" s="1"/>
  <c r="CO185" i="1"/>
  <c r="CO184" i="1" s="1"/>
  <c r="CM185" i="1"/>
  <c r="CK185" i="1"/>
  <c r="CK184" i="1" s="1"/>
  <c r="CI185" i="1"/>
  <c r="CG185" i="1"/>
  <c r="CG184" i="1" s="1"/>
  <c r="CE185" i="1"/>
  <c r="CE184" i="1" s="1"/>
  <c r="CC185" i="1"/>
  <c r="CC184" i="1" s="1"/>
  <c r="CA185" i="1"/>
  <c r="CA184" i="1" s="1"/>
  <c r="BY185" i="1"/>
  <c r="BY184" i="1" s="1"/>
  <c r="BW185" i="1"/>
  <c r="BU185" i="1"/>
  <c r="BU184" i="1" s="1"/>
  <c r="BS185" i="1"/>
  <c r="BS184" i="1" s="1"/>
  <c r="BQ185" i="1"/>
  <c r="BQ184" i="1" s="1"/>
  <c r="BO185" i="1"/>
  <c r="BO184" i="1" s="1"/>
  <c r="BM185" i="1"/>
  <c r="BM184" i="1" s="1"/>
  <c r="BK185" i="1"/>
  <c r="BK184" i="1" s="1"/>
  <c r="BI185" i="1"/>
  <c r="BI184" i="1" s="1"/>
  <c r="BG185" i="1"/>
  <c r="BE185" i="1"/>
  <c r="BE184" i="1" s="1"/>
  <c r="BC185" i="1"/>
  <c r="BA185" i="1"/>
  <c r="BA184" i="1" s="1"/>
  <c r="AY185" i="1"/>
  <c r="AY184" i="1" s="1"/>
  <c r="AW185" i="1"/>
  <c r="AW184" i="1" s="1"/>
  <c r="AU185" i="1"/>
  <c r="AS185" i="1"/>
  <c r="AS184" i="1" s="1"/>
  <c r="AQ185" i="1"/>
  <c r="AO185" i="1"/>
  <c r="AO184" i="1" s="1"/>
  <c r="AM185" i="1"/>
  <c r="AM184" i="1" s="1"/>
  <c r="AK185" i="1"/>
  <c r="AK184" i="1" s="1"/>
  <c r="AI185" i="1"/>
  <c r="AI184" i="1" s="1"/>
  <c r="AG185" i="1"/>
  <c r="AG184" i="1" s="1"/>
  <c r="AE185" i="1"/>
  <c r="AE184" i="1" s="1"/>
  <c r="AC185" i="1"/>
  <c r="AC184" i="1" s="1"/>
  <c r="AA185" i="1"/>
  <c r="Y185" i="1"/>
  <c r="Y184" i="1" s="1"/>
  <c r="W185" i="1"/>
  <c r="U185" i="1"/>
  <c r="U184" i="1" s="1"/>
  <c r="S185" i="1"/>
  <c r="S184" i="1" s="1"/>
  <c r="Q185" i="1"/>
  <c r="O185" i="1"/>
  <c r="O184" i="1" s="1"/>
  <c r="M185" i="1"/>
  <c r="M184" i="1" s="1"/>
  <c r="CU184" i="1"/>
  <c r="CT184" i="1"/>
  <c r="CR184" i="1"/>
  <c r="CP184" i="1"/>
  <c r="CN184" i="1"/>
  <c r="CL184" i="1"/>
  <c r="CJ184" i="1"/>
  <c r="CI184" i="1"/>
  <c r="CH184" i="1"/>
  <c r="CF184" i="1"/>
  <c r="CD184" i="1"/>
  <c r="CB184" i="1"/>
  <c r="BZ184" i="1"/>
  <c r="BX184" i="1"/>
  <c r="BV184" i="1"/>
  <c r="BT184" i="1"/>
  <c r="BR184" i="1"/>
  <c r="BP184" i="1"/>
  <c r="BN184" i="1"/>
  <c r="BL184" i="1"/>
  <c r="BJ184" i="1"/>
  <c r="BH184" i="1"/>
  <c r="BF184" i="1"/>
  <c r="BD184" i="1"/>
  <c r="BC184" i="1"/>
  <c r="BB184" i="1"/>
  <c r="AZ184" i="1"/>
  <c r="AX184" i="1"/>
  <c r="AV184" i="1"/>
  <c r="AU184" i="1"/>
  <c r="AT184" i="1"/>
  <c r="AR184" i="1"/>
  <c r="AP184" i="1"/>
  <c r="AN184" i="1"/>
  <c r="AL184" i="1"/>
  <c r="AJ184" i="1"/>
  <c r="AH184" i="1"/>
  <c r="AF184" i="1"/>
  <c r="AD184" i="1"/>
  <c r="AB184" i="1"/>
  <c r="Z184" i="1"/>
  <c r="X184" i="1"/>
  <c r="W184" i="1"/>
  <c r="V184" i="1"/>
  <c r="T184" i="1"/>
  <c r="R184" i="1"/>
  <c r="P184" i="1"/>
  <c r="N184" i="1"/>
  <c r="L184" i="1"/>
  <c r="CV183" i="1"/>
  <c r="CS183" i="1"/>
  <c r="CQ183" i="1"/>
  <c r="CO183" i="1"/>
  <c r="CM183" i="1"/>
  <c r="CK183" i="1"/>
  <c r="CI183" i="1"/>
  <c r="CG183" i="1"/>
  <c r="CE183" i="1"/>
  <c r="CC183" i="1"/>
  <c r="CA183" i="1"/>
  <c r="BY183" i="1"/>
  <c r="BW183" i="1"/>
  <c r="BU183" i="1"/>
  <c r="BS183" i="1"/>
  <c r="BQ183" i="1"/>
  <c r="BO183" i="1"/>
  <c r="BM183" i="1"/>
  <c r="BK183" i="1"/>
  <c r="BI183" i="1"/>
  <c r="BG183" i="1"/>
  <c r="BE183" i="1"/>
  <c r="BC183" i="1"/>
  <c r="BA183" i="1"/>
  <c r="AY183" i="1"/>
  <c r="AW183" i="1"/>
  <c r="AU183" i="1"/>
  <c r="AS183" i="1"/>
  <c r="AQ183" i="1"/>
  <c r="AO183" i="1"/>
  <c r="AM183" i="1"/>
  <c r="AK183" i="1"/>
  <c r="AI183" i="1"/>
  <c r="AG183" i="1"/>
  <c r="AE183" i="1"/>
  <c r="AC183" i="1"/>
  <c r="AA183" i="1"/>
  <c r="Y183" i="1"/>
  <c r="W183" i="1"/>
  <c r="U183" i="1"/>
  <c r="S183" i="1"/>
  <c r="Q183" i="1"/>
  <c r="O183" i="1"/>
  <c r="M183" i="1"/>
  <c r="CV182" i="1"/>
  <c r="CS182" i="1"/>
  <c r="CQ182" i="1"/>
  <c r="CO182" i="1"/>
  <c r="CM182" i="1"/>
  <c r="CK182" i="1"/>
  <c r="CI182" i="1"/>
  <c r="CG182" i="1"/>
  <c r="CE182" i="1"/>
  <c r="CC182" i="1"/>
  <c r="CA182" i="1"/>
  <c r="BY182" i="1"/>
  <c r="BW182" i="1"/>
  <c r="BU182" i="1"/>
  <c r="BS182" i="1"/>
  <c r="BQ182" i="1"/>
  <c r="BO182" i="1"/>
  <c r="BM182" i="1"/>
  <c r="BK182" i="1"/>
  <c r="BI182" i="1"/>
  <c r="BG182" i="1"/>
  <c r="BE182" i="1"/>
  <c r="BC182" i="1"/>
  <c r="BA182" i="1"/>
  <c r="AY182" i="1"/>
  <c r="AW182" i="1"/>
  <c r="AU182" i="1"/>
  <c r="AS182" i="1"/>
  <c r="AQ182" i="1"/>
  <c r="AO182" i="1"/>
  <c r="AM182" i="1"/>
  <c r="AK182" i="1"/>
  <c r="AI182" i="1"/>
  <c r="AG182" i="1"/>
  <c r="AE182" i="1"/>
  <c r="AC182" i="1"/>
  <c r="AA182" i="1"/>
  <c r="Y182" i="1"/>
  <c r="W182" i="1"/>
  <c r="U182" i="1"/>
  <c r="S182" i="1"/>
  <c r="Q182" i="1"/>
  <c r="O182" i="1"/>
  <c r="M182" i="1"/>
  <c r="CV181" i="1"/>
  <c r="CS181" i="1"/>
  <c r="CQ181" i="1"/>
  <c r="CO181" i="1"/>
  <c r="CM181" i="1"/>
  <c r="CK181" i="1"/>
  <c r="CI181" i="1"/>
  <c r="CG181" i="1"/>
  <c r="CE181" i="1"/>
  <c r="CC181" i="1"/>
  <c r="CA181" i="1"/>
  <c r="BY181" i="1"/>
  <c r="BW181" i="1"/>
  <c r="BU181" i="1"/>
  <c r="BS181" i="1"/>
  <c r="BQ181" i="1"/>
  <c r="BO181" i="1"/>
  <c r="BM181" i="1"/>
  <c r="BK181" i="1"/>
  <c r="BI181" i="1"/>
  <c r="BG181" i="1"/>
  <c r="BE181" i="1"/>
  <c r="BC181" i="1"/>
  <c r="BA181" i="1"/>
  <c r="AY181" i="1"/>
  <c r="AW181" i="1"/>
  <c r="AU181" i="1"/>
  <c r="AS181" i="1"/>
  <c r="AQ181" i="1"/>
  <c r="AO181" i="1"/>
  <c r="AM181" i="1"/>
  <c r="AK181" i="1"/>
  <c r="AI181" i="1"/>
  <c r="AG181" i="1"/>
  <c r="AE181" i="1"/>
  <c r="AC181" i="1"/>
  <c r="AA181" i="1"/>
  <c r="Y181" i="1"/>
  <c r="W181" i="1"/>
  <c r="U181" i="1"/>
  <c r="S181" i="1"/>
  <c r="Q181" i="1"/>
  <c r="O181" i="1"/>
  <c r="M181" i="1"/>
  <c r="CV180" i="1"/>
  <c r="CS180" i="1"/>
  <c r="CS179" i="1" s="1"/>
  <c r="CQ180" i="1"/>
  <c r="CQ179" i="1" s="1"/>
  <c r="CO180" i="1"/>
  <c r="CM180" i="1"/>
  <c r="CK180" i="1"/>
  <c r="CK179" i="1" s="1"/>
  <c r="CI180" i="1"/>
  <c r="CI179" i="1" s="1"/>
  <c r="CG180" i="1"/>
  <c r="CG179" i="1" s="1"/>
  <c r="CE180" i="1"/>
  <c r="CC180" i="1"/>
  <c r="CC179" i="1" s="1"/>
  <c r="CA180" i="1"/>
  <c r="CA179" i="1" s="1"/>
  <c r="BY180" i="1"/>
  <c r="BY179" i="1" s="1"/>
  <c r="BW180" i="1"/>
  <c r="BU180" i="1"/>
  <c r="BU179" i="1" s="1"/>
  <c r="BS180" i="1"/>
  <c r="BS179" i="1" s="1"/>
  <c r="BQ180" i="1"/>
  <c r="BO180" i="1"/>
  <c r="BM180" i="1"/>
  <c r="BM179" i="1" s="1"/>
  <c r="BK180" i="1"/>
  <c r="BK179" i="1" s="1"/>
  <c r="BI180" i="1"/>
  <c r="BG180" i="1"/>
  <c r="BE180" i="1"/>
  <c r="BE179" i="1" s="1"/>
  <c r="BC180" i="1"/>
  <c r="BA180" i="1"/>
  <c r="BA179" i="1" s="1"/>
  <c r="AY180" i="1"/>
  <c r="AW180" i="1"/>
  <c r="AW179" i="1" s="1"/>
  <c r="AU180" i="1"/>
  <c r="AU179" i="1" s="1"/>
  <c r="AS180" i="1"/>
  <c r="AQ180" i="1"/>
  <c r="AO180" i="1"/>
  <c r="AO179" i="1" s="1"/>
  <c r="AM180" i="1"/>
  <c r="AM179" i="1" s="1"/>
  <c r="AK180" i="1"/>
  <c r="AI180" i="1"/>
  <c r="AG180" i="1"/>
  <c r="AG179" i="1" s="1"/>
  <c r="AE180" i="1"/>
  <c r="AE179" i="1" s="1"/>
  <c r="AC180" i="1"/>
  <c r="AC179" i="1" s="1"/>
  <c r="AA180" i="1"/>
  <c r="Y180" i="1"/>
  <c r="Y179" i="1" s="1"/>
  <c r="W180" i="1"/>
  <c r="W179" i="1" s="1"/>
  <c r="U180" i="1"/>
  <c r="U179" i="1" s="1"/>
  <c r="S180" i="1"/>
  <c r="Q180" i="1"/>
  <c r="Q179" i="1" s="1"/>
  <c r="O180" i="1"/>
  <c r="O179" i="1" s="1"/>
  <c r="M180" i="1"/>
  <c r="CU179" i="1"/>
  <c r="CT179" i="1"/>
  <c r="CR179" i="1"/>
  <c r="CP179" i="1"/>
  <c r="CO179" i="1"/>
  <c r="CN179" i="1"/>
  <c r="CL179" i="1"/>
  <c r="CJ179" i="1"/>
  <c r="CH179" i="1"/>
  <c r="CF179" i="1"/>
  <c r="CD179" i="1"/>
  <c r="CB179" i="1"/>
  <c r="BZ179" i="1"/>
  <c r="BX179" i="1"/>
  <c r="BV179" i="1"/>
  <c r="BT179" i="1"/>
  <c r="BR179" i="1"/>
  <c r="BQ179" i="1"/>
  <c r="BP179" i="1"/>
  <c r="BN179" i="1"/>
  <c r="BL179" i="1"/>
  <c r="BJ179" i="1"/>
  <c r="BI179" i="1"/>
  <c r="BH179" i="1"/>
  <c r="BF179" i="1"/>
  <c r="BD179" i="1"/>
  <c r="BC179" i="1"/>
  <c r="BB179" i="1"/>
  <c r="AZ179" i="1"/>
  <c r="AX179" i="1"/>
  <c r="AV179" i="1"/>
  <c r="AT179" i="1"/>
  <c r="AS179" i="1"/>
  <c r="AR179" i="1"/>
  <c r="AP179" i="1"/>
  <c r="AN179" i="1"/>
  <c r="AL179" i="1"/>
  <c r="AK179" i="1"/>
  <c r="AJ179" i="1"/>
  <c r="AH179" i="1"/>
  <c r="AF179" i="1"/>
  <c r="AD179" i="1"/>
  <c r="AB179" i="1"/>
  <c r="Z179" i="1"/>
  <c r="X179" i="1"/>
  <c r="V179" i="1"/>
  <c r="T179" i="1"/>
  <c r="R179" i="1"/>
  <c r="P179" i="1"/>
  <c r="N179" i="1"/>
  <c r="M179" i="1"/>
  <c r="L179" i="1"/>
  <c r="CV178" i="1"/>
  <c r="CS178" i="1"/>
  <c r="CQ178" i="1"/>
  <c r="CO178" i="1"/>
  <c r="CM178" i="1"/>
  <c r="CK178" i="1"/>
  <c r="CI178" i="1"/>
  <c r="CG178" i="1"/>
  <c r="CE178" i="1"/>
  <c r="CC178" i="1"/>
  <c r="CA178" i="1"/>
  <c r="BY178" i="1"/>
  <c r="BW178" i="1"/>
  <c r="BU178" i="1"/>
  <c r="BS178" i="1"/>
  <c r="BQ178" i="1"/>
  <c r="BO178" i="1"/>
  <c r="BM178" i="1"/>
  <c r="BK178" i="1"/>
  <c r="BI178" i="1"/>
  <c r="BG178" i="1"/>
  <c r="BE178" i="1"/>
  <c r="BC178" i="1"/>
  <c r="BA178" i="1"/>
  <c r="AY178" i="1"/>
  <c r="AW178" i="1"/>
  <c r="AU178" i="1"/>
  <c r="AS178" i="1"/>
  <c r="AQ178" i="1"/>
  <c r="AO178" i="1"/>
  <c r="AM178" i="1"/>
  <c r="AK178" i="1"/>
  <c r="AI178" i="1"/>
  <c r="AG178" i="1"/>
  <c r="AE178" i="1"/>
  <c r="AC178" i="1"/>
  <c r="AA178" i="1"/>
  <c r="Y178" i="1"/>
  <c r="W178" i="1"/>
  <c r="U178" i="1"/>
  <c r="S178" i="1"/>
  <c r="Q178" i="1"/>
  <c r="O178" i="1"/>
  <c r="M178" i="1"/>
  <c r="CV177" i="1"/>
  <c r="CS177" i="1"/>
  <c r="CQ177" i="1"/>
  <c r="CO177" i="1"/>
  <c r="CM177" i="1"/>
  <c r="CK177" i="1"/>
  <c r="CI177" i="1"/>
  <c r="CG177" i="1"/>
  <c r="CE177" i="1"/>
  <c r="CC177" i="1"/>
  <c r="CA177" i="1"/>
  <c r="BY177" i="1"/>
  <c r="BW177" i="1"/>
  <c r="BU177" i="1"/>
  <c r="BS177" i="1"/>
  <c r="BQ177" i="1"/>
  <c r="BO177" i="1"/>
  <c r="BM177" i="1"/>
  <c r="BK177" i="1"/>
  <c r="BI177" i="1"/>
  <c r="BG177" i="1"/>
  <c r="BE177" i="1"/>
  <c r="BC177" i="1"/>
  <c r="BA177" i="1"/>
  <c r="AY177" i="1"/>
  <c r="AW177" i="1"/>
  <c r="AU177" i="1"/>
  <c r="AS177" i="1"/>
  <c r="AQ177" i="1"/>
  <c r="AO177" i="1"/>
  <c r="AM177" i="1"/>
  <c r="AK177" i="1"/>
  <c r="AI177" i="1"/>
  <c r="AG177" i="1"/>
  <c r="AE177" i="1"/>
  <c r="AC177" i="1"/>
  <c r="AA177" i="1"/>
  <c r="Y177" i="1"/>
  <c r="W177" i="1"/>
  <c r="U177" i="1"/>
  <c r="S177" i="1"/>
  <c r="Q177" i="1"/>
  <c r="O177" i="1"/>
  <c r="M177" i="1"/>
  <c r="CV176" i="1"/>
  <c r="CS176" i="1"/>
  <c r="CS175" i="1" s="1"/>
  <c r="CQ176" i="1"/>
  <c r="CQ175" i="1" s="1"/>
  <c r="CO176" i="1"/>
  <c r="CO175" i="1" s="1"/>
  <c r="CM176" i="1"/>
  <c r="CM175" i="1" s="1"/>
  <c r="CK176" i="1"/>
  <c r="CK175" i="1" s="1"/>
  <c r="CI176" i="1"/>
  <c r="CG176" i="1"/>
  <c r="CG175" i="1" s="1"/>
  <c r="CE176" i="1"/>
  <c r="CE175" i="1" s="1"/>
  <c r="CC176" i="1"/>
  <c r="CC175" i="1" s="1"/>
  <c r="CA176" i="1"/>
  <c r="CA175" i="1" s="1"/>
  <c r="BY176" i="1"/>
  <c r="BY175" i="1" s="1"/>
  <c r="BW176" i="1"/>
  <c r="BW175" i="1" s="1"/>
  <c r="BU176" i="1"/>
  <c r="BS176" i="1"/>
  <c r="BS175" i="1" s="1"/>
  <c r="BQ176" i="1"/>
  <c r="BQ175" i="1" s="1"/>
  <c r="BO176" i="1"/>
  <c r="BO175" i="1" s="1"/>
  <c r="BM176" i="1"/>
  <c r="BM175" i="1" s="1"/>
  <c r="BK176" i="1"/>
  <c r="BI176" i="1"/>
  <c r="BI175" i="1" s="1"/>
  <c r="BG176" i="1"/>
  <c r="BG175" i="1" s="1"/>
  <c r="BE176" i="1"/>
  <c r="BE175" i="1" s="1"/>
  <c r="BC176" i="1"/>
  <c r="BA176" i="1"/>
  <c r="BA175" i="1" s="1"/>
  <c r="AY176" i="1"/>
  <c r="AY175" i="1" s="1"/>
  <c r="AW176" i="1"/>
  <c r="AW175" i="1" s="1"/>
  <c r="AU176" i="1"/>
  <c r="AU175" i="1" s="1"/>
  <c r="AS176" i="1"/>
  <c r="AS175" i="1" s="1"/>
  <c r="AQ176" i="1"/>
  <c r="AQ175" i="1" s="1"/>
  <c r="AO176" i="1"/>
  <c r="AO175" i="1" s="1"/>
  <c r="AM176" i="1"/>
  <c r="AM175" i="1" s="1"/>
  <c r="AK176" i="1"/>
  <c r="AK175" i="1" s="1"/>
  <c r="AI176" i="1"/>
  <c r="AI175" i="1" s="1"/>
  <c r="AG176" i="1"/>
  <c r="AG175" i="1" s="1"/>
  <c r="AE176" i="1"/>
  <c r="AC176" i="1"/>
  <c r="AC175" i="1" s="1"/>
  <c r="AA176" i="1"/>
  <c r="AA175" i="1" s="1"/>
  <c r="Y176" i="1"/>
  <c r="W176" i="1"/>
  <c r="W175" i="1" s="1"/>
  <c r="U176" i="1"/>
  <c r="U175" i="1" s="1"/>
  <c r="S176" i="1"/>
  <c r="S175" i="1" s="1"/>
  <c r="Q176" i="1"/>
  <c r="Q175" i="1" s="1"/>
  <c r="O176" i="1"/>
  <c r="O175" i="1" s="1"/>
  <c r="M176" i="1"/>
  <c r="M175" i="1" s="1"/>
  <c r="CV175" i="1"/>
  <c r="CU175" i="1"/>
  <c r="CT175" i="1"/>
  <c r="CR175" i="1"/>
  <c r="CP175" i="1"/>
  <c r="CN175" i="1"/>
  <c r="CL175" i="1"/>
  <c r="CJ175" i="1"/>
  <c r="CI175" i="1"/>
  <c r="CH175" i="1"/>
  <c r="CF175" i="1"/>
  <c r="CD175" i="1"/>
  <c r="CB175" i="1"/>
  <c r="BZ175" i="1"/>
  <c r="BX175" i="1"/>
  <c r="BV175" i="1"/>
  <c r="BU175" i="1"/>
  <c r="BT175" i="1"/>
  <c r="BR175" i="1"/>
  <c r="BP175" i="1"/>
  <c r="BN175" i="1"/>
  <c r="BL175" i="1"/>
  <c r="BK175" i="1"/>
  <c r="BJ175" i="1"/>
  <c r="BH175" i="1"/>
  <c r="BF175" i="1"/>
  <c r="BD175" i="1"/>
  <c r="BC175" i="1"/>
  <c r="BB175" i="1"/>
  <c r="AZ175" i="1"/>
  <c r="AX175" i="1"/>
  <c r="AV175" i="1"/>
  <c r="AT175" i="1"/>
  <c r="AR175" i="1"/>
  <c r="AP175" i="1"/>
  <c r="AN175" i="1"/>
  <c r="AL175" i="1"/>
  <c r="AJ175" i="1"/>
  <c r="AH175" i="1"/>
  <c r="AF175" i="1"/>
  <c r="AE175" i="1"/>
  <c r="AD175" i="1"/>
  <c r="AB175" i="1"/>
  <c r="Z175" i="1"/>
  <c r="Y175" i="1"/>
  <c r="X175" i="1"/>
  <c r="V175" i="1"/>
  <c r="T175" i="1"/>
  <c r="R175" i="1"/>
  <c r="P175" i="1"/>
  <c r="N175" i="1"/>
  <c r="L175" i="1"/>
  <c r="CV174" i="1"/>
  <c r="CS174" i="1"/>
  <c r="CS173" i="1" s="1"/>
  <c r="CQ174" i="1"/>
  <c r="CQ173" i="1" s="1"/>
  <c r="CO174" i="1"/>
  <c r="CO173" i="1" s="1"/>
  <c r="CM174" i="1"/>
  <c r="CM173" i="1" s="1"/>
  <c r="CK174" i="1"/>
  <c r="CI174" i="1"/>
  <c r="CI173" i="1" s="1"/>
  <c r="CG174" i="1"/>
  <c r="CE174" i="1"/>
  <c r="CE173" i="1" s="1"/>
  <c r="CC174" i="1"/>
  <c r="CC173" i="1" s="1"/>
  <c r="CA174" i="1"/>
  <c r="CA173" i="1" s="1"/>
  <c r="BY174" i="1"/>
  <c r="BY173" i="1" s="1"/>
  <c r="BW174" i="1"/>
  <c r="BW173" i="1" s="1"/>
  <c r="BU174" i="1"/>
  <c r="BU173" i="1" s="1"/>
  <c r="BS174" i="1"/>
  <c r="BS173" i="1" s="1"/>
  <c r="BQ174" i="1"/>
  <c r="BQ173" i="1" s="1"/>
  <c r="BO174" i="1"/>
  <c r="BO173" i="1" s="1"/>
  <c r="BM174" i="1"/>
  <c r="BM173" i="1" s="1"/>
  <c r="BK174" i="1"/>
  <c r="BK173" i="1" s="1"/>
  <c r="BI174" i="1"/>
  <c r="BI173" i="1" s="1"/>
  <c r="BG174" i="1"/>
  <c r="BG173" i="1" s="1"/>
  <c r="BE174" i="1"/>
  <c r="BE173" i="1" s="1"/>
  <c r="BC174" i="1"/>
  <c r="BC173" i="1" s="1"/>
  <c r="BA174" i="1"/>
  <c r="AY174" i="1"/>
  <c r="AY173" i="1" s="1"/>
  <c r="AW174" i="1"/>
  <c r="AW173" i="1" s="1"/>
  <c r="AU174" i="1"/>
  <c r="AU173" i="1" s="1"/>
  <c r="AS174" i="1"/>
  <c r="AS173" i="1" s="1"/>
  <c r="AQ174" i="1"/>
  <c r="AQ173" i="1" s="1"/>
  <c r="AO174" i="1"/>
  <c r="AO173" i="1" s="1"/>
  <c r="AM174" i="1"/>
  <c r="AM173" i="1" s="1"/>
  <c r="AK174" i="1"/>
  <c r="AK173" i="1" s="1"/>
  <c r="AI174" i="1"/>
  <c r="AI173" i="1" s="1"/>
  <c r="AG174" i="1"/>
  <c r="AG173" i="1" s="1"/>
  <c r="AE174" i="1"/>
  <c r="AE173" i="1" s="1"/>
  <c r="AC174" i="1"/>
  <c r="AC173" i="1" s="1"/>
  <c r="AA174" i="1"/>
  <c r="Y174" i="1"/>
  <c r="Y173" i="1" s="1"/>
  <c r="W174" i="1"/>
  <c r="W173" i="1" s="1"/>
  <c r="U174" i="1"/>
  <c r="U173" i="1" s="1"/>
  <c r="S174" i="1"/>
  <c r="S173" i="1" s="1"/>
  <c r="Q174" i="1"/>
  <c r="Q173" i="1" s="1"/>
  <c r="O174" i="1"/>
  <c r="M174" i="1"/>
  <c r="CV173" i="1"/>
  <c r="CU173" i="1"/>
  <c r="CT173" i="1"/>
  <c r="CR173" i="1"/>
  <c r="CP173" i="1"/>
  <c r="CN173" i="1"/>
  <c r="CL173" i="1"/>
  <c r="CK173" i="1"/>
  <c r="CJ173" i="1"/>
  <c r="CH173" i="1"/>
  <c r="CG173" i="1"/>
  <c r="CF173" i="1"/>
  <c r="CD173" i="1"/>
  <c r="CB173" i="1"/>
  <c r="BZ173" i="1"/>
  <c r="BX173" i="1"/>
  <c r="BV173" i="1"/>
  <c r="BT173" i="1"/>
  <c r="BR173" i="1"/>
  <c r="BP173" i="1"/>
  <c r="BN173" i="1"/>
  <c r="BL173" i="1"/>
  <c r="BJ173" i="1"/>
  <c r="BH173" i="1"/>
  <c r="BF173" i="1"/>
  <c r="BD173" i="1"/>
  <c r="BB173" i="1"/>
  <c r="BA173" i="1"/>
  <c r="AZ173" i="1"/>
  <c r="AX173" i="1"/>
  <c r="AV173" i="1"/>
  <c r="AT173" i="1"/>
  <c r="AR173" i="1"/>
  <c r="AP173" i="1"/>
  <c r="AN173" i="1"/>
  <c r="AL173" i="1"/>
  <c r="AJ173" i="1"/>
  <c r="AH173" i="1"/>
  <c r="AF173" i="1"/>
  <c r="AD173" i="1"/>
  <c r="AB173" i="1"/>
  <c r="AA173" i="1"/>
  <c r="Z173" i="1"/>
  <c r="X173" i="1"/>
  <c r="V173" i="1"/>
  <c r="T173" i="1"/>
  <c r="R173" i="1"/>
  <c r="P173" i="1"/>
  <c r="N173" i="1"/>
  <c r="M173" i="1"/>
  <c r="L173" i="1"/>
  <c r="CV172" i="1"/>
  <c r="CS172" i="1"/>
  <c r="CQ172" i="1"/>
  <c r="CO172" i="1"/>
  <c r="CM172" i="1"/>
  <c r="CK172" i="1"/>
  <c r="CI172" i="1"/>
  <c r="CG172" i="1"/>
  <c r="CE172" i="1"/>
  <c r="CC172" i="1"/>
  <c r="CA172" i="1"/>
  <c r="BY172" i="1"/>
  <c r="BW172" i="1"/>
  <c r="BU172" i="1"/>
  <c r="BS172" i="1"/>
  <c r="BQ172" i="1"/>
  <c r="BO172" i="1"/>
  <c r="BM172" i="1"/>
  <c r="BK172" i="1"/>
  <c r="BI172" i="1"/>
  <c r="BG172" i="1"/>
  <c r="BE172" i="1"/>
  <c r="BC172" i="1"/>
  <c r="BA172" i="1"/>
  <c r="AY172" i="1"/>
  <c r="AW172" i="1"/>
  <c r="AU172" i="1"/>
  <c r="AS172" i="1"/>
  <c r="AQ172" i="1"/>
  <c r="AO172" i="1"/>
  <c r="AM172" i="1"/>
  <c r="AK172" i="1"/>
  <c r="AI172" i="1"/>
  <c r="AG172" i="1"/>
  <c r="AE172" i="1"/>
  <c r="AC172" i="1"/>
  <c r="AA172" i="1"/>
  <c r="Y172" i="1"/>
  <c r="W172" i="1"/>
  <c r="U172" i="1"/>
  <c r="S172" i="1"/>
  <c r="Q172" i="1"/>
  <c r="O172" i="1"/>
  <c r="M172" i="1"/>
  <c r="CV171" i="1"/>
  <c r="CS171" i="1"/>
  <c r="CQ171" i="1"/>
  <c r="CO171" i="1"/>
  <c r="CM171" i="1"/>
  <c r="CK171" i="1"/>
  <c r="CI171" i="1"/>
  <c r="CG171" i="1"/>
  <c r="CE171" i="1"/>
  <c r="CC171" i="1"/>
  <c r="CA171" i="1"/>
  <c r="BY171" i="1"/>
  <c r="BW171" i="1"/>
  <c r="BU171" i="1"/>
  <c r="BS171" i="1"/>
  <c r="BQ171" i="1"/>
  <c r="BO171" i="1"/>
  <c r="BM171" i="1"/>
  <c r="BK171" i="1"/>
  <c r="BI171" i="1"/>
  <c r="BG171" i="1"/>
  <c r="BE171" i="1"/>
  <c r="BC171" i="1"/>
  <c r="BA171" i="1"/>
  <c r="AY171" i="1"/>
  <c r="AW171" i="1"/>
  <c r="AU171" i="1"/>
  <c r="AS171" i="1"/>
  <c r="AQ171" i="1"/>
  <c r="AO171" i="1"/>
  <c r="AM171" i="1"/>
  <c r="AK171" i="1"/>
  <c r="AI171" i="1"/>
  <c r="AG171" i="1"/>
  <c r="AE171" i="1"/>
  <c r="AC171" i="1"/>
  <c r="AA171" i="1"/>
  <c r="Y171" i="1"/>
  <c r="W171" i="1"/>
  <c r="U171" i="1"/>
  <c r="S171" i="1"/>
  <c r="Q171" i="1"/>
  <c r="O171" i="1"/>
  <c r="M171" i="1"/>
  <c r="CV170" i="1"/>
  <c r="CS170" i="1"/>
  <c r="CQ170" i="1"/>
  <c r="CO170" i="1"/>
  <c r="CM170" i="1"/>
  <c r="CK170" i="1"/>
  <c r="CI170" i="1"/>
  <c r="CG170" i="1"/>
  <c r="CE170" i="1"/>
  <c r="CC170" i="1"/>
  <c r="CA170" i="1"/>
  <c r="BY170" i="1"/>
  <c r="BW170" i="1"/>
  <c r="BU170" i="1"/>
  <c r="BS170" i="1"/>
  <c r="BQ170" i="1"/>
  <c r="BO170" i="1"/>
  <c r="BM170" i="1"/>
  <c r="BK170" i="1"/>
  <c r="BI170" i="1"/>
  <c r="BG170" i="1"/>
  <c r="BE170" i="1"/>
  <c r="BC170" i="1"/>
  <c r="BA170" i="1"/>
  <c r="AY170" i="1"/>
  <c r="AW170" i="1"/>
  <c r="AU170" i="1"/>
  <c r="AS170" i="1"/>
  <c r="AQ170" i="1"/>
  <c r="AO170" i="1"/>
  <c r="AM170" i="1"/>
  <c r="AK170" i="1"/>
  <c r="AI170" i="1"/>
  <c r="AG170" i="1"/>
  <c r="AE170" i="1"/>
  <c r="AC170" i="1"/>
  <c r="AA170" i="1"/>
  <c r="Y170" i="1"/>
  <c r="W170" i="1"/>
  <c r="U170" i="1"/>
  <c r="S170" i="1"/>
  <c r="Q170" i="1"/>
  <c r="O170" i="1"/>
  <c r="M170" i="1"/>
  <c r="CV169" i="1"/>
  <c r="CS169" i="1"/>
  <c r="CQ169" i="1"/>
  <c r="CO169" i="1"/>
  <c r="CM169" i="1"/>
  <c r="CK169" i="1"/>
  <c r="CI169" i="1"/>
  <c r="CG169" i="1"/>
  <c r="CE169" i="1"/>
  <c r="CC169" i="1"/>
  <c r="CA169" i="1"/>
  <c r="BY169" i="1"/>
  <c r="BW169" i="1"/>
  <c r="BU169" i="1"/>
  <c r="BS169" i="1"/>
  <c r="BQ169" i="1"/>
  <c r="BO169" i="1"/>
  <c r="BM169" i="1"/>
  <c r="BK169" i="1"/>
  <c r="BI169" i="1"/>
  <c r="BG169" i="1"/>
  <c r="BE169" i="1"/>
  <c r="BC169" i="1"/>
  <c r="BA169" i="1"/>
  <c r="AY169" i="1"/>
  <c r="AW169" i="1"/>
  <c r="AU169" i="1"/>
  <c r="AS169" i="1"/>
  <c r="AQ169" i="1"/>
  <c r="AO169" i="1"/>
  <c r="AM169" i="1"/>
  <c r="AK169" i="1"/>
  <c r="AI169" i="1"/>
  <c r="AG169" i="1"/>
  <c r="AE169" i="1"/>
  <c r="AC169" i="1"/>
  <c r="AA169" i="1"/>
  <c r="Y169" i="1"/>
  <c r="W169" i="1"/>
  <c r="U169" i="1"/>
  <c r="S169" i="1"/>
  <c r="Q169" i="1"/>
  <c r="O169" i="1"/>
  <c r="M169" i="1"/>
  <c r="CV168" i="1"/>
  <c r="CS168" i="1"/>
  <c r="CQ168" i="1"/>
  <c r="CO168" i="1"/>
  <c r="CM168" i="1"/>
  <c r="CK168" i="1"/>
  <c r="CI168" i="1"/>
  <c r="CG168" i="1"/>
  <c r="CE168" i="1"/>
  <c r="CC168" i="1"/>
  <c r="CA168" i="1"/>
  <c r="BY168" i="1"/>
  <c r="BW168" i="1"/>
  <c r="BU168" i="1"/>
  <c r="BS168" i="1"/>
  <c r="BQ168" i="1"/>
  <c r="BO168" i="1"/>
  <c r="BM168" i="1"/>
  <c r="BK168" i="1"/>
  <c r="BI168" i="1"/>
  <c r="BG168" i="1"/>
  <c r="BE168" i="1"/>
  <c r="BC168" i="1"/>
  <c r="BA168" i="1"/>
  <c r="AY168" i="1"/>
  <c r="AW168" i="1"/>
  <c r="AU168" i="1"/>
  <c r="AS168" i="1"/>
  <c r="AQ168" i="1"/>
  <c r="AO168" i="1"/>
  <c r="AM168" i="1"/>
  <c r="AK168" i="1"/>
  <c r="AI168" i="1"/>
  <c r="AG168" i="1"/>
  <c r="AE168" i="1"/>
  <c r="AC168" i="1"/>
  <c r="AA168" i="1"/>
  <c r="Y168" i="1"/>
  <c r="W168" i="1"/>
  <c r="U168" i="1"/>
  <c r="S168" i="1"/>
  <c r="Q168" i="1"/>
  <c r="O168" i="1"/>
  <c r="M168" i="1"/>
  <c r="CV167" i="1"/>
  <c r="CS167" i="1"/>
  <c r="CQ167" i="1"/>
  <c r="CO167" i="1"/>
  <c r="CM167" i="1"/>
  <c r="CK167" i="1"/>
  <c r="CI167" i="1"/>
  <c r="CG167" i="1"/>
  <c r="CE167" i="1"/>
  <c r="CC167" i="1"/>
  <c r="CA167" i="1"/>
  <c r="CA164" i="1" s="1"/>
  <c r="BY167" i="1"/>
  <c r="BW167" i="1"/>
  <c r="BU167" i="1"/>
  <c r="BS167" i="1"/>
  <c r="BQ167" i="1"/>
  <c r="BO167" i="1"/>
  <c r="BM167" i="1"/>
  <c r="BK167" i="1"/>
  <c r="BI167" i="1"/>
  <c r="BG167" i="1"/>
  <c r="BE167" i="1"/>
  <c r="BC167" i="1"/>
  <c r="BA167" i="1"/>
  <c r="AY167" i="1"/>
  <c r="AW167" i="1"/>
  <c r="AU167" i="1"/>
  <c r="AS167" i="1"/>
  <c r="AQ167" i="1"/>
  <c r="AO167" i="1"/>
  <c r="AM167" i="1"/>
  <c r="AM164" i="1" s="1"/>
  <c r="AK167" i="1"/>
  <c r="AI167" i="1"/>
  <c r="AG167" i="1"/>
  <c r="AE167" i="1"/>
  <c r="AC167" i="1"/>
  <c r="AA167" i="1"/>
  <c r="Y167" i="1"/>
  <c r="W167" i="1"/>
  <c r="U167" i="1"/>
  <c r="S167" i="1"/>
  <c r="Q167" i="1"/>
  <c r="O167" i="1"/>
  <c r="M167" i="1"/>
  <c r="CV166" i="1"/>
  <c r="CU166" i="1"/>
  <c r="CU164" i="1" s="1"/>
  <c r="CS166" i="1"/>
  <c r="CQ166" i="1"/>
  <c r="CO166" i="1"/>
  <c r="CM166" i="1"/>
  <c r="CK166" i="1"/>
  <c r="CI166" i="1"/>
  <c r="CG166" i="1"/>
  <c r="CE166" i="1"/>
  <c r="CC166" i="1"/>
  <c r="CA166" i="1"/>
  <c r="BY166" i="1"/>
  <c r="BW166" i="1"/>
  <c r="BU166" i="1"/>
  <c r="BS166" i="1"/>
  <c r="BQ166" i="1"/>
  <c r="BO166" i="1"/>
  <c r="BM166" i="1"/>
  <c r="BK166" i="1"/>
  <c r="BI166" i="1"/>
  <c r="BG166" i="1"/>
  <c r="BE166" i="1"/>
  <c r="BC166" i="1"/>
  <c r="BA166" i="1"/>
  <c r="AY166" i="1"/>
  <c r="AW166" i="1"/>
  <c r="AU166" i="1"/>
  <c r="AS166" i="1"/>
  <c r="AQ166" i="1"/>
  <c r="AO166" i="1"/>
  <c r="AM166" i="1"/>
  <c r="AK166" i="1"/>
  <c r="AI166" i="1"/>
  <c r="AG166" i="1"/>
  <c r="AE166" i="1"/>
  <c r="AC166" i="1"/>
  <c r="AA166" i="1"/>
  <c r="Y166" i="1"/>
  <c r="W166" i="1"/>
  <c r="U166" i="1"/>
  <c r="S166" i="1"/>
  <c r="Q166" i="1"/>
  <c r="O166" i="1"/>
  <c r="M166" i="1"/>
  <c r="CV165" i="1"/>
  <c r="CS165" i="1"/>
  <c r="CQ165" i="1"/>
  <c r="CO165" i="1"/>
  <c r="CO164" i="1" s="1"/>
  <c r="CM165" i="1"/>
  <c r="CK165" i="1"/>
  <c r="CI165" i="1"/>
  <c r="CG165" i="1"/>
  <c r="CG164" i="1" s="1"/>
  <c r="CE165" i="1"/>
  <c r="CC165" i="1"/>
  <c r="CA165" i="1"/>
  <c r="BY165" i="1"/>
  <c r="BY164" i="1" s="1"/>
  <c r="BW165" i="1"/>
  <c r="BU165" i="1"/>
  <c r="BS165" i="1"/>
  <c r="BQ165" i="1"/>
  <c r="BQ164" i="1" s="1"/>
  <c r="BO165" i="1"/>
  <c r="BM165" i="1"/>
  <c r="BK165" i="1"/>
  <c r="BI165" i="1"/>
  <c r="BI164" i="1" s="1"/>
  <c r="BG165" i="1"/>
  <c r="BE165" i="1"/>
  <c r="BC165" i="1"/>
  <c r="BA165" i="1"/>
  <c r="BA164" i="1" s="1"/>
  <c r="AY165" i="1"/>
  <c r="AW165" i="1"/>
  <c r="AU165" i="1"/>
  <c r="AS165" i="1"/>
  <c r="AS164" i="1" s="1"/>
  <c r="AQ165" i="1"/>
  <c r="AO165" i="1"/>
  <c r="AM165" i="1"/>
  <c r="AK165" i="1"/>
  <c r="AK164" i="1" s="1"/>
  <c r="AI165" i="1"/>
  <c r="AG165" i="1"/>
  <c r="AE165" i="1"/>
  <c r="AC165" i="1"/>
  <c r="AC164" i="1" s="1"/>
  <c r="AA165" i="1"/>
  <c r="Y165" i="1"/>
  <c r="W165" i="1"/>
  <c r="U165" i="1"/>
  <c r="U164" i="1" s="1"/>
  <c r="S165" i="1"/>
  <c r="Q165" i="1"/>
  <c r="O165" i="1"/>
  <c r="M165" i="1"/>
  <c r="M164" i="1" s="1"/>
  <c r="CT164" i="1"/>
  <c r="CR164" i="1"/>
  <c r="CP164" i="1"/>
  <c r="CN164" i="1"/>
  <c r="CL164" i="1"/>
  <c r="CJ164" i="1"/>
  <c r="CH164" i="1"/>
  <c r="CF164" i="1"/>
  <c r="CD164" i="1"/>
  <c r="CB164" i="1"/>
  <c r="BZ164" i="1"/>
  <c r="BX164" i="1"/>
  <c r="BV164" i="1"/>
  <c r="BT164" i="1"/>
  <c r="BR164" i="1"/>
  <c r="BP164" i="1"/>
  <c r="BN164" i="1"/>
  <c r="BL164" i="1"/>
  <c r="BJ164" i="1"/>
  <c r="BH164" i="1"/>
  <c r="BF164" i="1"/>
  <c r="BD164" i="1"/>
  <c r="BB164" i="1"/>
  <c r="AZ164" i="1"/>
  <c r="AX164" i="1"/>
  <c r="AV164" i="1"/>
  <c r="AT164" i="1"/>
  <c r="AR164" i="1"/>
  <c r="AP164" i="1"/>
  <c r="AN164" i="1"/>
  <c r="AL164" i="1"/>
  <c r="AJ164" i="1"/>
  <c r="AH164" i="1"/>
  <c r="AF164" i="1"/>
  <c r="AD164" i="1"/>
  <c r="AB164" i="1"/>
  <c r="Z164" i="1"/>
  <c r="X164" i="1"/>
  <c r="V164" i="1"/>
  <c r="T164" i="1"/>
  <c r="R164" i="1"/>
  <c r="P164" i="1"/>
  <c r="N164" i="1"/>
  <c r="L164" i="1"/>
  <c r="CV163" i="1"/>
  <c r="CU163" i="1"/>
  <c r="CS163" i="1"/>
  <c r="CQ163" i="1"/>
  <c r="CO163" i="1"/>
  <c r="CM163" i="1"/>
  <c r="CK163" i="1"/>
  <c r="CI163" i="1"/>
  <c r="CG163" i="1"/>
  <c r="CE163" i="1"/>
  <c r="CC163" i="1"/>
  <c r="CA163" i="1"/>
  <c r="BY163" i="1"/>
  <c r="BW163" i="1"/>
  <c r="BU163" i="1"/>
  <c r="BS163" i="1"/>
  <c r="BQ163" i="1"/>
  <c r="BO163" i="1"/>
  <c r="BM163" i="1"/>
  <c r="BK163" i="1"/>
  <c r="BI163" i="1"/>
  <c r="BG163" i="1"/>
  <c r="BE163" i="1"/>
  <c r="BC163" i="1"/>
  <c r="BA163" i="1"/>
  <c r="AY163" i="1"/>
  <c r="AW163" i="1"/>
  <c r="AU163" i="1"/>
  <c r="AS163" i="1"/>
  <c r="AQ163" i="1"/>
  <c r="AO163" i="1"/>
  <c r="AM163" i="1"/>
  <c r="AK163" i="1"/>
  <c r="AI163" i="1"/>
  <c r="AG163" i="1"/>
  <c r="AE163" i="1"/>
  <c r="AC163" i="1"/>
  <c r="AA163" i="1"/>
  <c r="Y163" i="1"/>
  <c r="W163" i="1"/>
  <c r="U163" i="1"/>
  <c r="S163" i="1"/>
  <c r="Q163" i="1"/>
  <c r="O163" i="1"/>
  <c r="M163" i="1"/>
  <c r="CV162" i="1"/>
  <c r="CS162" i="1"/>
  <c r="CQ162" i="1"/>
  <c r="CO162" i="1"/>
  <c r="CM162" i="1"/>
  <c r="CK162" i="1"/>
  <c r="CI162" i="1"/>
  <c r="CG162" i="1"/>
  <c r="CE162" i="1"/>
  <c r="CC162" i="1"/>
  <c r="CA162" i="1"/>
  <c r="BY162" i="1"/>
  <c r="BW162" i="1"/>
  <c r="BU162" i="1"/>
  <c r="BS162" i="1"/>
  <c r="BQ162" i="1"/>
  <c r="BO162" i="1"/>
  <c r="BM162" i="1"/>
  <c r="BK162" i="1"/>
  <c r="BI162" i="1"/>
  <c r="BG162" i="1"/>
  <c r="BE162" i="1"/>
  <c r="BC162" i="1"/>
  <c r="BA162" i="1"/>
  <c r="AY162" i="1"/>
  <c r="AW162" i="1"/>
  <c r="AU162" i="1"/>
  <c r="AS162" i="1"/>
  <c r="AQ162" i="1"/>
  <c r="AO162" i="1"/>
  <c r="AM162" i="1"/>
  <c r="AK162" i="1"/>
  <c r="AI162" i="1"/>
  <c r="AG162" i="1"/>
  <c r="AE162" i="1"/>
  <c r="AC162" i="1"/>
  <c r="AA162" i="1"/>
  <c r="Y162" i="1"/>
  <c r="W162" i="1"/>
  <c r="U162" i="1"/>
  <c r="S162" i="1"/>
  <c r="Q162" i="1"/>
  <c r="O162" i="1"/>
  <c r="M162" i="1"/>
  <c r="CV161" i="1"/>
  <c r="CS161" i="1"/>
  <c r="CQ161" i="1"/>
  <c r="CO161" i="1"/>
  <c r="CM161" i="1"/>
  <c r="CK161" i="1"/>
  <c r="CI161" i="1"/>
  <c r="CG161" i="1"/>
  <c r="CE161" i="1"/>
  <c r="CC161" i="1"/>
  <c r="CA161" i="1"/>
  <c r="BY161" i="1"/>
  <c r="BW161" i="1"/>
  <c r="BU161" i="1"/>
  <c r="BS161" i="1"/>
  <c r="BQ161" i="1"/>
  <c r="BO161" i="1"/>
  <c r="BM161" i="1"/>
  <c r="BK161" i="1"/>
  <c r="BI161" i="1"/>
  <c r="BG161" i="1"/>
  <c r="BE161" i="1"/>
  <c r="BC161" i="1"/>
  <c r="BA161" i="1"/>
  <c r="AY161" i="1"/>
  <c r="AW161" i="1"/>
  <c r="AU161" i="1"/>
  <c r="AS161" i="1"/>
  <c r="AQ161" i="1"/>
  <c r="AO161" i="1"/>
  <c r="AM161" i="1"/>
  <c r="AK161" i="1"/>
  <c r="AI161" i="1"/>
  <c r="AG161" i="1"/>
  <c r="AE161" i="1"/>
  <c r="AC161" i="1"/>
  <c r="AA161" i="1"/>
  <c r="Y161" i="1"/>
  <c r="W161" i="1"/>
  <c r="U161" i="1"/>
  <c r="S161" i="1"/>
  <c r="Q161" i="1"/>
  <c r="O161" i="1"/>
  <c r="M161" i="1"/>
  <c r="CV160" i="1"/>
  <c r="CU160" i="1"/>
  <c r="CS160" i="1"/>
  <c r="CQ160" i="1"/>
  <c r="CO160" i="1"/>
  <c r="CM160" i="1"/>
  <c r="CK160" i="1"/>
  <c r="CI160" i="1"/>
  <c r="CG160" i="1"/>
  <c r="CE160" i="1"/>
  <c r="CC160" i="1"/>
  <c r="CA160" i="1"/>
  <c r="BY160" i="1"/>
  <c r="BW160" i="1"/>
  <c r="BU160" i="1"/>
  <c r="BS160" i="1"/>
  <c r="BQ160" i="1"/>
  <c r="BO160" i="1"/>
  <c r="BM160" i="1"/>
  <c r="BK160" i="1"/>
  <c r="BI160" i="1"/>
  <c r="BG160" i="1"/>
  <c r="BE160" i="1"/>
  <c r="BC160" i="1"/>
  <c r="BA160" i="1"/>
  <c r="AY160" i="1"/>
  <c r="AW160" i="1"/>
  <c r="AU160" i="1"/>
  <c r="AS160" i="1"/>
  <c r="AQ160" i="1"/>
  <c r="AO160" i="1"/>
  <c r="AM160" i="1"/>
  <c r="AK160" i="1"/>
  <c r="AI160" i="1"/>
  <c r="AG160" i="1"/>
  <c r="AE160" i="1"/>
  <c r="AC160" i="1"/>
  <c r="AA160" i="1"/>
  <c r="Y160" i="1"/>
  <c r="W160" i="1"/>
  <c r="U160" i="1"/>
  <c r="S160" i="1"/>
  <c r="Q160" i="1"/>
  <c r="O160" i="1"/>
  <c r="M160" i="1"/>
  <c r="CV159" i="1"/>
  <c r="CU159" i="1"/>
  <c r="CS159" i="1"/>
  <c r="CQ159" i="1"/>
  <c r="CO159" i="1"/>
  <c r="CM159" i="1"/>
  <c r="CK159" i="1"/>
  <c r="CI159" i="1"/>
  <c r="CG159" i="1"/>
  <c r="CE159" i="1"/>
  <c r="CC159" i="1"/>
  <c r="CA159" i="1"/>
  <c r="BY159" i="1"/>
  <c r="BW159" i="1"/>
  <c r="BU159" i="1"/>
  <c r="BS159" i="1"/>
  <c r="BQ159" i="1"/>
  <c r="BO159" i="1"/>
  <c r="BM159" i="1"/>
  <c r="BK159" i="1"/>
  <c r="BI159" i="1"/>
  <c r="BG159" i="1"/>
  <c r="BE159" i="1"/>
  <c r="BC159" i="1"/>
  <c r="BA159" i="1"/>
  <c r="AY159" i="1"/>
  <c r="AW159" i="1"/>
  <c r="AU159" i="1"/>
  <c r="AS159" i="1"/>
  <c r="AQ159" i="1"/>
  <c r="AO159" i="1"/>
  <c r="AM159" i="1"/>
  <c r="AK159" i="1"/>
  <c r="AI159" i="1"/>
  <c r="AG159" i="1"/>
  <c r="AE159" i="1"/>
  <c r="AC159" i="1"/>
  <c r="AA159" i="1"/>
  <c r="Y159" i="1"/>
  <c r="W159" i="1"/>
  <c r="U159" i="1"/>
  <c r="S159" i="1"/>
  <c r="Q159" i="1"/>
  <c r="O159" i="1"/>
  <c r="M159" i="1"/>
  <c r="CV158" i="1"/>
  <c r="CS158" i="1"/>
  <c r="CQ158" i="1"/>
  <c r="CO158" i="1"/>
  <c r="CO157" i="1" s="1"/>
  <c r="CM158" i="1"/>
  <c r="CK158" i="1"/>
  <c r="CI158" i="1"/>
  <c r="CG158" i="1"/>
  <c r="CG157" i="1" s="1"/>
  <c r="CE158" i="1"/>
  <c r="CC158" i="1"/>
  <c r="CA158" i="1"/>
  <c r="BY158" i="1"/>
  <c r="BY157" i="1" s="1"/>
  <c r="BW158" i="1"/>
  <c r="BU158" i="1"/>
  <c r="BS158" i="1"/>
  <c r="BQ158" i="1"/>
  <c r="BO158" i="1"/>
  <c r="BM158" i="1"/>
  <c r="BK158" i="1"/>
  <c r="BI158" i="1"/>
  <c r="BI157" i="1" s="1"/>
  <c r="BG158" i="1"/>
  <c r="BE158" i="1"/>
  <c r="BC158" i="1"/>
  <c r="BA158" i="1"/>
  <c r="BA157" i="1" s="1"/>
  <c r="AY158" i="1"/>
  <c r="AW158" i="1"/>
  <c r="AU158" i="1"/>
  <c r="AS158" i="1"/>
  <c r="AS157" i="1" s="1"/>
  <c r="AQ158" i="1"/>
  <c r="AO158" i="1"/>
  <c r="AM158" i="1"/>
  <c r="AK158" i="1"/>
  <c r="AK157" i="1" s="1"/>
  <c r="AI158" i="1"/>
  <c r="AG158" i="1"/>
  <c r="AE158" i="1"/>
  <c r="AC158" i="1"/>
  <c r="AC157" i="1" s="1"/>
  <c r="AA158" i="1"/>
  <c r="Y158" i="1"/>
  <c r="W158" i="1"/>
  <c r="U158" i="1"/>
  <c r="U157" i="1" s="1"/>
  <c r="S158" i="1"/>
  <c r="Q158" i="1"/>
  <c r="O158" i="1"/>
  <c r="M158" i="1"/>
  <c r="M157" i="1" s="1"/>
  <c r="CT157" i="1"/>
  <c r="CR157" i="1"/>
  <c r="CP157" i="1"/>
  <c r="CN157" i="1"/>
  <c r="CL157" i="1"/>
  <c r="CJ157" i="1"/>
  <c r="CH157" i="1"/>
  <c r="CF157" i="1"/>
  <c r="CD157" i="1"/>
  <c r="CB157" i="1"/>
  <c r="BZ157" i="1"/>
  <c r="BX157" i="1"/>
  <c r="BV157" i="1"/>
  <c r="BT157" i="1"/>
  <c r="BR157" i="1"/>
  <c r="BQ157" i="1"/>
  <c r="BP157" i="1"/>
  <c r="BN157" i="1"/>
  <c r="BL157" i="1"/>
  <c r="BJ157" i="1"/>
  <c r="BH157" i="1"/>
  <c r="BF157" i="1"/>
  <c r="BD157" i="1"/>
  <c r="BB157" i="1"/>
  <c r="AZ157" i="1"/>
  <c r="AX157" i="1"/>
  <c r="AV157" i="1"/>
  <c r="AT157" i="1"/>
  <c r="AR157" i="1"/>
  <c r="AP157" i="1"/>
  <c r="AN157" i="1"/>
  <c r="AL157" i="1"/>
  <c r="AJ157" i="1"/>
  <c r="AH157" i="1"/>
  <c r="AF157" i="1"/>
  <c r="AD157" i="1"/>
  <c r="AB157" i="1"/>
  <c r="Z157" i="1"/>
  <c r="X157" i="1"/>
  <c r="V157" i="1"/>
  <c r="T157" i="1"/>
  <c r="R157" i="1"/>
  <c r="P157" i="1"/>
  <c r="N157" i="1"/>
  <c r="L157" i="1"/>
  <c r="CV156" i="1"/>
  <c r="CS156" i="1"/>
  <c r="CQ156" i="1"/>
  <c r="CO156" i="1"/>
  <c r="CM156" i="1"/>
  <c r="CK156" i="1"/>
  <c r="CI156" i="1"/>
  <c r="CG156" i="1"/>
  <c r="CE156" i="1"/>
  <c r="CC156" i="1"/>
  <c r="CA156" i="1"/>
  <c r="BY156" i="1"/>
  <c r="BW156" i="1"/>
  <c r="BU156" i="1"/>
  <c r="BS156" i="1"/>
  <c r="BQ156" i="1"/>
  <c r="BO156" i="1"/>
  <c r="BM156" i="1"/>
  <c r="BK156" i="1"/>
  <c r="BI156" i="1"/>
  <c r="BG156" i="1"/>
  <c r="BE156" i="1"/>
  <c r="BC156" i="1"/>
  <c r="BA156" i="1"/>
  <c r="AY156" i="1"/>
  <c r="AW156" i="1"/>
  <c r="AU156" i="1"/>
  <c r="AS156" i="1"/>
  <c r="AQ156" i="1"/>
  <c r="AO156" i="1"/>
  <c r="AM156" i="1"/>
  <c r="AK156" i="1"/>
  <c r="AI156" i="1"/>
  <c r="AG156" i="1"/>
  <c r="AE156" i="1"/>
  <c r="AC156" i="1"/>
  <c r="AA156" i="1"/>
  <c r="Y156" i="1"/>
  <c r="W156" i="1"/>
  <c r="U156" i="1"/>
  <c r="S156" i="1"/>
  <c r="Q156" i="1"/>
  <c r="O156" i="1"/>
  <c r="M156" i="1"/>
  <c r="CV155" i="1"/>
  <c r="CS155" i="1"/>
  <c r="CQ155" i="1"/>
  <c r="CO155" i="1"/>
  <c r="CM155" i="1"/>
  <c r="CK155" i="1"/>
  <c r="CI155" i="1"/>
  <c r="CG155" i="1"/>
  <c r="CE155" i="1"/>
  <c r="CC155" i="1"/>
  <c r="CA155" i="1"/>
  <c r="BY155" i="1"/>
  <c r="BW155" i="1"/>
  <c r="BU155" i="1"/>
  <c r="BS155" i="1"/>
  <c r="BQ155" i="1"/>
  <c r="BO155" i="1"/>
  <c r="BM155" i="1"/>
  <c r="BK155" i="1"/>
  <c r="BI155" i="1"/>
  <c r="BG155" i="1"/>
  <c r="BE155" i="1"/>
  <c r="BC155" i="1"/>
  <c r="BA155" i="1"/>
  <c r="AY155" i="1"/>
  <c r="AW155" i="1"/>
  <c r="AU155" i="1"/>
  <c r="AS155" i="1"/>
  <c r="AQ155" i="1"/>
  <c r="AO155" i="1"/>
  <c r="AM155" i="1"/>
  <c r="AK155" i="1"/>
  <c r="AI155" i="1"/>
  <c r="AG155" i="1"/>
  <c r="AE155" i="1"/>
  <c r="AC155" i="1"/>
  <c r="AA155" i="1"/>
  <c r="Y155" i="1"/>
  <c r="W155" i="1"/>
  <c r="U155" i="1"/>
  <c r="S155" i="1"/>
  <c r="Q155" i="1"/>
  <c r="O155" i="1"/>
  <c r="M155" i="1"/>
  <c r="CV154" i="1"/>
  <c r="CS154" i="1"/>
  <c r="CQ154" i="1"/>
  <c r="CO154" i="1"/>
  <c r="CM154" i="1"/>
  <c r="CK154" i="1"/>
  <c r="CI154" i="1"/>
  <c r="CG154" i="1"/>
  <c r="CE154" i="1"/>
  <c r="CC154" i="1"/>
  <c r="CA154" i="1"/>
  <c r="BY154" i="1"/>
  <c r="BW154" i="1"/>
  <c r="BU154" i="1"/>
  <c r="BS154" i="1"/>
  <c r="BQ154" i="1"/>
  <c r="BO154" i="1"/>
  <c r="BM154" i="1"/>
  <c r="BK154" i="1"/>
  <c r="BI154" i="1"/>
  <c r="BG154" i="1"/>
  <c r="BE154" i="1"/>
  <c r="BC154" i="1"/>
  <c r="BA154" i="1"/>
  <c r="AY154" i="1"/>
  <c r="AW154" i="1"/>
  <c r="AU154" i="1"/>
  <c r="AS154" i="1"/>
  <c r="AQ154" i="1"/>
  <c r="AO154" i="1"/>
  <c r="AM154" i="1"/>
  <c r="AK154" i="1"/>
  <c r="AI154" i="1"/>
  <c r="AG154" i="1"/>
  <c r="AE154" i="1"/>
  <c r="AC154" i="1"/>
  <c r="AA154" i="1"/>
  <c r="Y154" i="1"/>
  <c r="W154" i="1"/>
  <c r="U154" i="1"/>
  <c r="S154" i="1"/>
  <c r="Q154" i="1"/>
  <c r="O154" i="1"/>
  <c r="M154" i="1"/>
  <c r="CV153" i="1"/>
  <c r="CS153" i="1"/>
  <c r="CQ153" i="1"/>
  <c r="CO153" i="1"/>
  <c r="CM153" i="1"/>
  <c r="CK153" i="1"/>
  <c r="CI153" i="1"/>
  <c r="CG153" i="1"/>
  <c r="CE153" i="1"/>
  <c r="CC153" i="1"/>
  <c r="CA153" i="1"/>
  <c r="BY153" i="1"/>
  <c r="BW153" i="1"/>
  <c r="BU153" i="1"/>
  <c r="BS153" i="1"/>
  <c r="BQ153" i="1"/>
  <c r="BO153" i="1"/>
  <c r="BM153" i="1"/>
  <c r="BK153" i="1"/>
  <c r="BI153" i="1"/>
  <c r="BG153" i="1"/>
  <c r="BE153" i="1"/>
  <c r="BC153" i="1"/>
  <c r="BA153" i="1"/>
  <c r="AY153" i="1"/>
  <c r="AW153" i="1"/>
  <c r="AU153" i="1"/>
  <c r="AS153" i="1"/>
  <c r="AQ153" i="1"/>
  <c r="AO153" i="1"/>
  <c r="AM153" i="1"/>
  <c r="AK153" i="1"/>
  <c r="AI153" i="1"/>
  <c r="AG153" i="1"/>
  <c r="AE153" i="1"/>
  <c r="AC153" i="1"/>
  <c r="AA153" i="1"/>
  <c r="Y153" i="1"/>
  <c r="W153" i="1"/>
  <c r="U153" i="1"/>
  <c r="S153" i="1"/>
  <c r="Q153" i="1"/>
  <c r="O153" i="1"/>
  <c r="M153" i="1"/>
  <c r="CV152" i="1"/>
  <c r="CS152" i="1"/>
  <c r="CQ152" i="1"/>
  <c r="CO152" i="1"/>
  <c r="CM152" i="1"/>
  <c r="CK152" i="1"/>
  <c r="CI152" i="1"/>
  <c r="CG152" i="1"/>
  <c r="CE152" i="1"/>
  <c r="CC152" i="1"/>
  <c r="CA152" i="1"/>
  <c r="BY152" i="1"/>
  <c r="BW152" i="1"/>
  <c r="BU152" i="1"/>
  <c r="BS152" i="1"/>
  <c r="BQ152" i="1"/>
  <c r="BO152" i="1"/>
  <c r="BM152" i="1"/>
  <c r="BK152" i="1"/>
  <c r="BI152" i="1"/>
  <c r="BG152" i="1"/>
  <c r="BE152" i="1"/>
  <c r="BC152" i="1"/>
  <c r="BA152" i="1"/>
  <c r="AY152" i="1"/>
  <c r="AW152" i="1"/>
  <c r="AU152" i="1"/>
  <c r="AS152" i="1"/>
  <c r="AQ152" i="1"/>
  <c r="AO152" i="1"/>
  <c r="AM152" i="1"/>
  <c r="AK152" i="1"/>
  <c r="AI152" i="1"/>
  <c r="AG152" i="1"/>
  <c r="AE152" i="1"/>
  <c r="AC152" i="1"/>
  <c r="AA152" i="1"/>
  <c r="Y152" i="1"/>
  <c r="W152" i="1"/>
  <c r="U152" i="1"/>
  <c r="S152" i="1"/>
  <c r="Q152" i="1"/>
  <c r="O152" i="1"/>
  <c r="M152" i="1"/>
  <c r="CV151" i="1"/>
  <c r="CS151" i="1"/>
  <c r="CS150" i="1" s="1"/>
  <c r="CQ151" i="1"/>
  <c r="CQ150" i="1" s="1"/>
  <c r="CO151" i="1"/>
  <c r="CM151" i="1"/>
  <c r="CM150" i="1" s="1"/>
  <c r="CK151" i="1"/>
  <c r="CK150" i="1" s="1"/>
  <c r="CI151" i="1"/>
  <c r="CI150" i="1" s="1"/>
  <c r="CG151" i="1"/>
  <c r="CE151" i="1"/>
  <c r="CE150" i="1" s="1"/>
  <c r="CC151" i="1"/>
  <c r="CC150" i="1" s="1"/>
  <c r="CA151" i="1"/>
  <c r="CA150" i="1" s="1"/>
  <c r="BY151" i="1"/>
  <c r="BW151" i="1"/>
  <c r="BW150" i="1" s="1"/>
  <c r="BU151" i="1"/>
  <c r="BU150" i="1" s="1"/>
  <c r="BS151" i="1"/>
  <c r="BS150" i="1" s="1"/>
  <c r="BQ151" i="1"/>
  <c r="BO151" i="1"/>
  <c r="BO150" i="1" s="1"/>
  <c r="BM151" i="1"/>
  <c r="BM150" i="1" s="1"/>
  <c r="BK151" i="1"/>
  <c r="BI151" i="1"/>
  <c r="BG151" i="1"/>
  <c r="BG150" i="1" s="1"/>
  <c r="BE151" i="1"/>
  <c r="BE150" i="1" s="1"/>
  <c r="BC151" i="1"/>
  <c r="BC150" i="1" s="1"/>
  <c r="BA151" i="1"/>
  <c r="AY151" i="1"/>
  <c r="AY150" i="1" s="1"/>
  <c r="AW151" i="1"/>
  <c r="AU151" i="1"/>
  <c r="AU150" i="1" s="1"/>
  <c r="AS151" i="1"/>
  <c r="AQ151" i="1"/>
  <c r="AQ150" i="1" s="1"/>
  <c r="AO151" i="1"/>
  <c r="AO150" i="1" s="1"/>
  <c r="AM151" i="1"/>
  <c r="AM150" i="1" s="1"/>
  <c r="AK151" i="1"/>
  <c r="AI151" i="1"/>
  <c r="AI150" i="1" s="1"/>
  <c r="AG151" i="1"/>
  <c r="AG150" i="1" s="1"/>
  <c r="AE151" i="1"/>
  <c r="AE150" i="1" s="1"/>
  <c r="AC151" i="1"/>
  <c r="AA151" i="1"/>
  <c r="Y151" i="1"/>
  <c r="Y150" i="1" s="1"/>
  <c r="W151" i="1"/>
  <c r="W150" i="1" s="1"/>
  <c r="U151" i="1"/>
  <c r="S151" i="1"/>
  <c r="S150" i="1" s="1"/>
  <c r="Q151" i="1"/>
  <c r="Q150" i="1" s="1"/>
  <c r="O151" i="1"/>
  <c r="O150" i="1" s="1"/>
  <c r="M151" i="1"/>
  <c r="CU150" i="1"/>
  <c r="CT150" i="1"/>
  <c r="CR150" i="1"/>
  <c r="CP150" i="1"/>
  <c r="CN150" i="1"/>
  <c r="CL150" i="1"/>
  <c r="CJ150" i="1"/>
  <c r="CH150" i="1"/>
  <c r="CF150" i="1"/>
  <c r="CD150" i="1"/>
  <c r="CB150" i="1"/>
  <c r="BZ150" i="1"/>
  <c r="BX150" i="1"/>
  <c r="BV150" i="1"/>
  <c r="BT150" i="1"/>
  <c r="BR150" i="1"/>
  <c r="BP150" i="1"/>
  <c r="BN150" i="1"/>
  <c r="BL150" i="1"/>
  <c r="BK150" i="1"/>
  <c r="BJ150" i="1"/>
  <c r="BH150" i="1"/>
  <c r="BF150" i="1"/>
  <c r="BD150" i="1"/>
  <c r="BB150" i="1"/>
  <c r="AZ150" i="1"/>
  <c r="AX150" i="1"/>
  <c r="AW150" i="1"/>
  <c r="AV150" i="1"/>
  <c r="AT150" i="1"/>
  <c r="AR150" i="1"/>
  <c r="AP150" i="1"/>
  <c r="AN150" i="1"/>
  <c r="AL150" i="1"/>
  <c r="AJ150" i="1"/>
  <c r="AH150" i="1"/>
  <c r="AF150" i="1"/>
  <c r="AD150" i="1"/>
  <c r="AB150" i="1"/>
  <c r="AA150" i="1"/>
  <c r="Z150" i="1"/>
  <c r="X150" i="1"/>
  <c r="V150" i="1"/>
  <c r="T150" i="1"/>
  <c r="R150" i="1"/>
  <c r="P150" i="1"/>
  <c r="N150" i="1"/>
  <c r="L150" i="1"/>
  <c r="CV149" i="1"/>
  <c r="CS149" i="1"/>
  <c r="CQ149" i="1"/>
  <c r="CO149" i="1"/>
  <c r="CM149" i="1"/>
  <c r="CK149" i="1"/>
  <c r="CI149" i="1"/>
  <c r="CG149" i="1"/>
  <c r="CE149" i="1"/>
  <c r="CC149" i="1"/>
  <c r="CA149" i="1"/>
  <c r="BY149" i="1"/>
  <c r="BW149" i="1"/>
  <c r="BU149" i="1"/>
  <c r="BS149" i="1"/>
  <c r="BQ149" i="1"/>
  <c r="BO149" i="1"/>
  <c r="BM149" i="1"/>
  <c r="BK149" i="1"/>
  <c r="BI149" i="1"/>
  <c r="BG149" i="1"/>
  <c r="BE149" i="1"/>
  <c r="BC149" i="1"/>
  <c r="BA149" i="1"/>
  <c r="AY149" i="1"/>
  <c r="AW149" i="1"/>
  <c r="AU149" i="1"/>
  <c r="AS149" i="1"/>
  <c r="AQ149" i="1"/>
  <c r="AO149" i="1"/>
  <c r="AM149" i="1"/>
  <c r="AK149" i="1"/>
  <c r="AI149" i="1"/>
  <c r="AG149" i="1"/>
  <c r="AE149" i="1"/>
  <c r="AC149" i="1"/>
  <c r="AA149" i="1"/>
  <c r="Y149" i="1"/>
  <c r="W149" i="1"/>
  <c r="U149" i="1"/>
  <c r="S149" i="1"/>
  <c r="Q149" i="1"/>
  <c r="O149" i="1"/>
  <c r="M149" i="1"/>
  <c r="CV148" i="1"/>
  <c r="CS148" i="1"/>
  <c r="CQ148" i="1"/>
  <c r="CO148" i="1"/>
  <c r="CM148" i="1"/>
  <c r="CK148" i="1"/>
  <c r="CI148" i="1"/>
  <c r="CG148" i="1"/>
  <c r="CE148" i="1"/>
  <c r="CC148" i="1"/>
  <c r="CA148" i="1"/>
  <c r="BY148" i="1"/>
  <c r="BW148" i="1"/>
  <c r="BU148" i="1"/>
  <c r="BS148" i="1"/>
  <c r="BQ148" i="1"/>
  <c r="BO148" i="1"/>
  <c r="BM148" i="1"/>
  <c r="BK148" i="1"/>
  <c r="BI148" i="1"/>
  <c r="BG148" i="1"/>
  <c r="BE148" i="1"/>
  <c r="BC148" i="1"/>
  <c r="BA148" i="1"/>
  <c r="AY148" i="1"/>
  <c r="AW148" i="1"/>
  <c r="AU148" i="1"/>
  <c r="AS148" i="1"/>
  <c r="AQ148" i="1"/>
  <c r="AO148" i="1"/>
  <c r="AM148" i="1"/>
  <c r="AK148" i="1"/>
  <c r="AI148" i="1"/>
  <c r="AG148" i="1"/>
  <c r="AE148" i="1"/>
  <c r="AC148" i="1"/>
  <c r="AA148" i="1"/>
  <c r="Y148" i="1"/>
  <c r="W148" i="1"/>
  <c r="U148" i="1"/>
  <c r="S148" i="1"/>
  <c r="Q148" i="1"/>
  <c r="O148" i="1"/>
  <c r="M148" i="1"/>
  <c r="CV147" i="1"/>
  <c r="CS147" i="1"/>
  <c r="CQ147" i="1"/>
  <c r="CO147" i="1"/>
  <c r="CM147" i="1"/>
  <c r="CK147" i="1"/>
  <c r="CI147" i="1"/>
  <c r="CG147" i="1"/>
  <c r="CE147" i="1"/>
  <c r="CC147" i="1"/>
  <c r="CA147" i="1"/>
  <c r="BY147" i="1"/>
  <c r="BW147" i="1"/>
  <c r="BU147" i="1"/>
  <c r="BS147" i="1"/>
  <c r="BQ147" i="1"/>
  <c r="BO147" i="1"/>
  <c r="BM147" i="1"/>
  <c r="BK147" i="1"/>
  <c r="BI147" i="1"/>
  <c r="BG147" i="1"/>
  <c r="BE147" i="1"/>
  <c r="BC147" i="1"/>
  <c r="BA147" i="1"/>
  <c r="AY147" i="1"/>
  <c r="AW147" i="1"/>
  <c r="AU147" i="1"/>
  <c r="AS147" i="1"/>
  <c r="AQ147" i="1"/>
  <c r="AO147" i="1"/>
  <c r="AM147" i="1"/>
  <c r="AK147" i="1"/>
  <c r="AI147" i="1"/>
  <c r="AG147" i="1"/>
  <c r="AE147" i="1"/>
  <c r="AC147" i="1"/>
  <c r="AA147" i="1"/>
  <c r="Y147" i="1"/>
  <c r="W147" i="1"/>
  <c r="U147" i="1"/>
  <c r="S147" i="1"/>
  <c r="Q147" i="1"/>
  <c r="O147" i="1"/>
  <c r="M147" i="1"/>
  <c r="CV146" i="1"/>
  <c r="CS146" i="1"/>
  <c r="CS145" i="1" s="1"/>
  <c r="CQ146" i="1"/>
  <c r="CQ145" i="1" s="1"/>
  <c r="CO146" i="1"/>
  <c r="CO145" i="1" s="1"/>
  <c r="CM146" i="1"/>
  <c r="CM145" i="1" s="1"/>
  <c r="CK146" i="1"/>
  <c r="CK145" i="1" s="1"/>
  <c r="CI146" i="1"/>
  <c r="CI145" i="1" s="1"/>
  <c r="CG146" i="1"/>
  <c r="CG145" i="1" s="1"/>
  <c r="CE146" i="1"/>
  <c r="CE145" i="1" s="1"/>
  <c r="CC146" i="1"/>
  <c r="CC145" i="1" s="1"/>
  <c r="CA146" i="1"/>
  <c r="CA145" i="1" s="1"/>
  <c r="BY146" i="1"/>
  <c r="BY145" i="1" s="1"/>
  <c r="BW146" i="1"/>
  <c r="BW145" i="1" s="1"/>
  <c r="BU146" i="1"/>
  <c r="BU145" i="1" s="1"/>
  <c r="BS146" i="1"/>
  <c r="BS145" i="1" s="1"/>
  <c r="BQ146" i="1"/>
  <c r="BQ145" i="1" s="1"/>
  <c r="BO146" i="1"/>
  <c r="BO145" i="1" s="1"/>
  <c r="BM146" i="1"/>
  <c r="BM145" i="1" s="1"/>
  <c r="BK146" i="1"/>
  <c r="BK145" i="1" s="1"/>
  <c r="BI146" i="1"/>
  <c r="BI145" i="1" s="1"/>
  <c r="BG146" i="1"/>
  <c r="BG145" i="1" s="1"/>
  <c r="BE146" i="1"/>
  <c r="BE145" i="1" s="1"/>
  <c r="BC146" i="1"/>
  <c r="BC145" i="1" s="1"/>
  <c r="BA146" i="1"/>
  <c r="BA145" i="1" s="1"/>
  <c r="AY146" i="1"/>
  <c r="AY145" i="1" s="1"/>
  <c r="AW146" i="1"/>
  <c r="AW145" i="1" s="1"/>
  <c r="AU146" i="1"/>
  <c r="AU145" i="1" s="1"/>
  <c r="AS146" i="1"/>
  <c r="AS145" i="1" s="1"/>
  <c r="AQ146" i="1"/>
  <c r="AQ145" i="1" s="1"/>
  <c r="AO146" i="1"/>
  <c r="AO145" i="1" s="1"/>
  <c r="AM146" i="1"/>
  <c r="AM145" i="1" s="1"/>
  <c r="AK146" i="1"/>
  <c r="AK145" i="1" s="1"/>
  <c r="AI146" i="1"/>
  <c r="AI145" i="1" s="1"/>
  <c r="AG146" i="1"/>
  <c r="AG145" i="1" s="1"/>
  <c r="AE146" i="1"/>
  <c r="AE145" i="1" s="1"/>
  <c r="AC146" i="1"/>
  <c r="AA146" i="1"/>
  <c r="AA145" i="1" s="1"/>
  <c r="Y146" i="1"/>
  <c r="Y145" i="1" s="1"/>
  <c r="W146" i="1"/>
  <c r="W145" i="1" s="1"/>
  <c r="U146" i="1"/>
  <c r="U145" i="1" s="1"/>
  <c r="S146" i="1"/>
  <c r="S145" i="1" s="1"/>
  <c r="Q146" i="1"/>
  <c r="Q145" i="1" s="1"/>
  <c r="O146" i="1"/>
  <c r="O145" i="1" s="1"/>
  <c r="M146" i="1"/>
  <c r="M145" i="1" s="1"/>
  <c r="CU145" i="1"/>
  <c r="CT145" i="1"/>
  <c r="CR145" i="1"/>
  <c r="CP145" i="1"/>
  <c r="CN145" i="1"/>
  <c r="CL145" i="1"/>
  <c r="CJ145" i="1"/>
  <c r="CH145" i="1"/>
  <c r="CF145" i="1"/>
  <c r="CD145" i="1"/>
  <c r="CB145" i="1"/>
  <c r="BZ145" i="1"/>
  <c r="BX145" i="1"/>
  <c r="BV145" i="1"/>
  <c r="BT145" i="1"/>
  <c r="BR145" i="1"/>
  <c r="BP145" i="1"/>
  <c r="BN145" i="1"/>
  <c r="BL145" i="1"/>
  <c r="BJ145" i="1"/>
  <c r="BH145" i="1"/>
  <c r="BF145" i="1"/>
  <c r="BD145" i="1"/>
  <c r="BB145" i="1"/>
  <c r="AZ145" i="1"/>
  <c r="AX145" i="1"/>
  <c r="AV145" i="1"/>
  <c r="AT145" i="1"/>
  <c r="AR145" i="1"/>
  <c r="AP145" i="1"/>
  <c r="AN145" i="1"/>
  <c r="AL145" i="1"/>
  <c r="AJ145" i="1"/>
  <c r="AH145" i="1"/>
  <c r="AF145" i="1"/>
  <c r="AD145" i="1"/>
  <c r="AC145" i="1"/>
  <c r="AB145" i="1"/>
  <c r="Z145" i="1"/>
  <c r="X145" i="1"/>
  <c r="V145" i="1"/>
  <c r="T145" i="1"/>
  <c r="R145" i="1"/>
  <c r="P145" i="1"/>
  <c r="N145" i="1"/>
  <c r="L145" i="1"/>
  <c r="CV144" i="1"/>
  <c r="CS144" i="1"/>
  <c r="CS143" i="1" s="1"/>
  <c r="CQ144" i="1"/>
  <c r="CQ143" i="1" s="1"/>
  <c r="CO144" i="1"/>
  <c r="CO143" i="1" s="1"/>
  <c r="CM144" i="1"/>
  <c r="CK144" i="1"/>
  <c r="CK143" i="1" s="1"/>
  <c r="CI144" i="1"/>
  <c r="CI143" i="1" s="1"/>
  <c r="CG144" i="1"/>
  <c r="CG143" i="1" s="1"/>
  <c r="CE144" i="1"/>
  <c r="CE143" i="1" s="1"/>
  <c r="CC144" i="1"/>
  <c r="CC143" i="1" s="1"/>
  <c r="CA144" i="1"/>
  <c r="CA143" i="1" s="1"/>
  <c r="BY144" i="1"/>
  <c r="BY143" i="1" s="1"/>
  <c r="BW144" i="1"/>
  <c r="BW143" i="1" s="1"/>
  <c r="BU144" i="1"/>
  <c r="BU143" i="1" s="1"/>
  <c r="BS144" i="1"/>
  <c r="BS143" i="1" s="1"/>
  <c r="BQ144" i="1"/>
  <c r="BQ143" i="1" s="1"/>
  <c r="BO144" i="1"/>
  <c r="BO143" i="1" s="1"/>
  <c r="BM144" i="1"/>
  <c r="BM143" i="1" s="1"/>
  <c r="BK144" i="1"/>
  <c r="BK143" i="1" s="1"/>
  <c r="BI144" i="1"/>
  <c r="BI143" i="1" s="1"/>
  <c r="BG144" i="1"/>
  <c r="BE144" i="1"/>
  <c r="BE143" i="1" s="1"/>
  <c r="BC144" i="1"/>
  <c r="BC143" i="1" s="1"/>
  <c r="BA144" i="1"/>
  <c r="BA143" i="1" s="1"/>
  <c r="AY144" i="1"/>
  <c r="AY143" i="1" s="1"/>
  <c r="AW144" i="1"/>
  <c r="AW143" i="1" s="1"/>
  <c r="AU144" i="1"/>
  <c r="AU143" i="1" s="1"/>
  <c r="AS144" i="1"/>
  <c r="AS143" i="1" s="1"/>
  <c r="AQ144" i="1"/>
  <c r="AO144" i="1"/>
  <c r="AO143" i="1" s="1"/>
  <c r="AM144" i="1"/>
  <c r="AM143" i="1" s="1"/>
  <c r="AK144" i="1"/>
  <c r="AK143" i="1" s="1"/>
  <c r="AI144" i="1"/>
  <c r="AI143" i="1" s="1"/>
  <c r="AG144" i="1"/>
  <c r="AG143" i="1" s="1"/>
  <c r="AE144" i="1"/>
  <c r="AE143" i="1" s="1"/>
  <c r="AC144" i="1"/>
  <c r="AC143" i="1" s="1"/>
  <c r="AA144" i="1"/>
  <c r="AA143" i="1" s="1"/>
  <c r="Y144" i="1"/>
  <c r="Y143" i="1" s="1"/>
  <c r="W144" i="1"/>
  <c r="W143" i="1" s="1"/>
  <c r="U144" i="1"/>
  <c r="U143" i="1" s="1"/>
  <c r="S144" i="1"/>
  <c r="S143" i="1" s="1"/>
  <c r="Q144" i="1"/>
  <c r="Q143" i="1" s="1"/>
  <c r="O144" i="1"/>
  <c r="O143" i="1" s="1"/>
  <c r="M144" i="1"/>
  <c r="CV143" i="1"/>
  <c r="CU143" i="1"/>
  <c r="CT143" i="1"/>
  <c r="CR143" i="1"/>
  <c r="CP143" i="1"/>
  <c r="CN143" i="1"/>
  <c r="CM143" i="1"/>
  <c r="CL143" i="1"/>
  <c r="CJ143" i="1"/>
  <c r="CH143" i="1"/>
  <c r="CF143" i="1"/>
  <c r="CD143" i="1"/>
  <c r="CB143" i="1"/>
  <c r="BZ143" i="1"/>
  <c r="BX143" i="1"/>
  <c r="BV143" i="1"/>
  <c r="BT143" i="1"/>
  <c r="BR143" i="1"/>
  <c r="BP143" i="1"/>
  <c r="BN143" i="1"/>
  <c r="BL143" i="1"/>
  <c r="BJ143" i="1"/>
  <c r="BH143" i="1"/>
  <c r="BG143" i="1"/>
  <c r="BF143" i="1"/>
  <c r="BD143" i="1"/>
  <c r="BB143" i="1"/>
  <c r="AZ143" i="1"/>
  <c r="AX143" i="1"/>
  <c r="AV143" i="1"/>
  <c r="AT143" i="1"/>
  <c r="AR143" i="1"/>
  <c r="AQ143" i="1"/>
  <c r="AP143" i="1"/>
  <c r="AN143" i="1"/>
  <c r="AL143" i="1"/>
  <c r="AJ143" i="1"/>
  <c r="AH143" i="1"/>
  <c r="AF143" i="1"/>
  <c r="AD143" i="1"/>
  <c r="AB143" i="1"/>
  <c r="Z143" i="1"/>
  <c r="X143" i="1"/>
  <c r="V143" i="1"/>
  <c r="T143" i="1"/>
  <c r="R143" i="1"/>
  <c r="P143" i="1"/>
  <c r="N143" i="1"/>
  <c r="L143" i="1"/>
  <c r="CV142" i="1"/>
  <c r="CS142" i="1"/>
  <c r="CS141" i="1" s="1"/>
  <c r="CQ142" i="1"/>
  <c r="CQ141" i="1" s="1"/>
  <c r="CO142" i="1"/>
  <c r="CO141" i="1" s="1"/>
  <c r="CM142" i="1"/>
  <c r="CM141" i="1" s="1"/>
  <c r="CK142" i="1"/>
  <c r="CK141" i="1" s="1"/>
  <c r="CI142" i="1"/>
  <c r="CI141" i="1" s="1"/>
  <c r="CG142" i="1"/>
  <c r="CE142" i="1"/>
  <c r="CE141" i="1" s="1"/>
  <c r="CC142" i="1"/>
  <c r="CC141" i="1" s="1"/>
  <c r="CA142" i="1"/>
  <c r="CA141" i="1" s="1"/>
  <c r="BY142" i="1"/>
  <c r="BW142" i="1"/>
  <c r="BW141" i="1" s="1"/>
  <c r="BU142" i="1"/>
  <c r="BU141" i="1" s="1"/>
  <c r="BS142" i="1"/>
  <c r="BS141" i="1" s="1"/>
  <c r="BQ142" i="1"/>
  <c r="BO142" i="1"/>
  <c r="BO141" i="1" s="1"/>
  <c r="BM142" i="1"/>
  <c r="BM141" i="1" s="1"/>
  <c r="BK142" i="1"/>
  <c r="BK141" i="1" s="1"/>
  <c r="BI142" i="1"/>
  <c r="BG142" i="1"/>
  <c r="BG141" i="1" s="1"/>
  <c r="BE142" i="1"/>
  <c r="BE141" i="1" s="1"/>
  <c r="BC142" i="1"/>
  <c r="BC141" i="1" s="1"/>
  <c r="BA142" i="1"/>
  <c r="BA141" i="1" s="1"/>
  <c r="AY142" i="1"/>
  <c r="AY141" i="1" s="1"/>
  <c r="AW142" i="1"/>
  <c r="AW141" i="1" s="1"/>
  <c r="AU142" i="1"/>
  <c r="AU141" i="1" s="1"/>
  <c r="AS142" i="1"/>
  <c r="AQ142" i="1"/>
  <c r="AQ141" i="1" s="1"/>
  <c r="AO142" i="1"/>
  <c r="AO141" i="1" s="1"/>
  <c r="AM142" i="1"/>
  <c r="AM141" i="1" s="1"/>
  <c r="AK142" i="1"/>
  <c r="AI142" i="1"/>
  <c r="AI141" i="1" s="1"/>
  <c r="AG142" i="1"/>
  <c r="AG141" i="1" s="1"/>
  <c r="AE142" i="1"/>
  <c r="AE141" i="1" s="1"/>
  <c r="AC142" i="1"/>
  <c r="AC141" i="1" s="1"/>
  <c r="AA142" i="1"/>
  <c r="AA141" i="1" s="1"/>
  <c r="Y142" i="1"/>
  <c r="W142" i="1"/>
  <c r="W141" i="1" s="1"/>
  <c r="U142" i="1"/>
  <c r="S142" i="1"/>
  <c r="S141" i="1" s="1"/>
  <c r="Q142" i="1"/>
  <c r="Q141" i="1" s="1"/>
  <c r="O142" i="1"/>
  <c r="M142" i="1"/>
  <c r="CV141" i="1"/>
  <c r="CU141" i="1"/>
  <c r="CT141" i="1"/>
  <c r="CR141" i="1"/>
  <c r="CP141" i="1"/>
  <c r="CN141" i="1"/>
  <c r="CL141" i="1"/>
  <c r="CJ141" i="1"/>
  <c r="CH141" i="1"/>
  <c r="CG141" i="1"/>
  <c r="CF141" i="1"/>
  <c r="CD141" i="1"/>
  <c r="CB141" i="1"/>
  <c r="BZ141" i="1"/>
  <c r="BY141" i="1"/>
  <c r="BX141" i="1"/>
  <c r="BV141" i="1"/>
  <c r="BT141" i="1"/>
  <c r="BR141" i="1"/>
  <c r="BQ141" i="1"/>
  <c r="BP141" i="1"/>
  <c r="BN141" i="1"/>
  <c r="BL141" i="1"/>
  <c r="BJ141" i="1"/>
  <c r="BI141" i="1"/>
  <c r="BH141" i="1"/>
  <c r="BF141" i="1"/>
  <c r="BD141" i="1"/>
  <c r="BB141" i="1"/>
  <c r="AZ141" i="1"/>
  <c r="AX141" i="1"/>
  <c r="AV141" i="1"/>
  <c r="AT141" i="1"/>
  <c r="AS141" i="1"/>
  <c r="AR141" i="1"/>
  <c r="AP141" i="1"/>
  <c r="AN141" i="1"/>
  <c r="AL141" i="1"/>
  <c r="AK141" i="1"/>
  <c r="AJ141" i="1"/>
  <c r="AH141" i="1"/>
  <c r="AF141" i="1"/>
  <c r="AD141" i="1"/>
  <c r="AB141" i="1"/>
  <c r="Z141" i="1"/>
  <c r="Y141" i="1"/>
  <c r="X141" i="1"/>
  <c r="V141" i="1"/>
  <c r="U141" i="1"/>
  <c r="T141" i="1"/>
  <c r="R141" i="1"/>
  <c r="P141" i="1"/>
  <c r="N141" i="1"/>
  <c r="M141" i="1"/>
  <c r="L141" i="1"/>
  <c r="CV140" i="1"/>
  <c r="CS140" i="1"/>
  <c r="CS139" i="1" s="1"/>
  <c r="CQ140" i="1"/>
  <c r="CQ139" i="1" s="1"/>
  <c r="CO140" i="1"/>
  <c r="CO139" i="1" s="1"/>
  <c r="CM140" i="1"/>
  <c r="CM139" i="1" s="1"/>
  <c r="CK140" i="1"/>
  <c r="CK139" i="1" s="1"/>
  <c r="CI140" i="1"/>
  <c r="CI139" i="1" s="1"/>
  <c r="CG140" i="1"/>
  <c r="CG139" i="1" s="1"/>
  <c r="CE140" i="1"/>
  <c r="CE139" i="1" s="1"/>
  <c r="CC140" i="1"/>
  <c r="CC139" i="1" s="1"/>
  <c r="CA140" i="1"/>
  <c r="CA139" i="1" s="1"/>
  <c r="BY140" i="1"/>
  <c r="BW140" i="1"/>
  <c r="BW139" i="1" s="1"/>
  <c r="BU140" i="1"/>
  <c r="BU139" i="1" s="1"/>
  <c r="BS140" i="1"/>
  <c r="BS139" i="1" s="1"/>
  <c r="BQ140" i="1"/>
  <c r="BO140" i="1"/>
  <c r="BO139" i="1" s="1"/>
  <c r="BM140" i="1"/>
  <c r="BM139" i="1" s="1"/>
  <c r="BK140" i="1"/>
  <c r="BK139" i="1" s="1"/>
  <c r="BI140" i="1"/>
  <c r="BI139" i="1" s="1"/>
  <c r="BG140" i="1"/>
  <c r="BG139" i="1" s="1"/>
  <c r="BE140" i="1"/>
  <c r="BE139" i="1" s="1"/>
  <c r="BC140" i="1"/>
  <c r="BC139" i="1" s="1"/>
  <c r="BA140" i="1"/>
  <c r="BA139" i="1" s="1"/>
  <c r="AY140" i="1"/>
  <c r="AY139" i="1" s="1"/>
  <c r="AW140" i="1"/>
  <c r="AW139" i="1" s="1"/>
  <c r="AU140" i="1"/>
  <c r="AU139" i="1" s="1"/>
  <c r="AS140" i="1"/>
  <c r="AQ140" i="1"/>
  <c r="AQ139" i="1" s="1"/>
  <c r="AO140" i="1"/>
  <c r="AO139" i="1" s="1"/>
  <c r="AM140" i="1"/>
  <c r="AM139" i="1" s="1"/>
  <c r="AK140" i="1"/>
  <c r="AI140" i="1"/>
  <c r="AI139" i="1" s="1"/>
  <c r="AG140" i="1"/>
  <c r="AG139" i="1" s="1"/>
  <c r="AE140" i="1"/>
  <c r="AE139" i="1" s="1"/>
  <c r="AC140" i="1"/>
  <c r="AC139" i="1" s="1"/>
  <c r="AA140" i="1"/>
  <c r="AA139" i="1" s="1"/>
  <c r="Y140" i="1"/>
  <c r="Y139" i="1" s="1"/>
  <c r="W140" i="1"/>
  <c r="W139" i="1" s="1"/>
  <c r="U140" i="1"/>
  <c r="U139" i="1" s="1"/>
  <c r="S140" i="1"/>
  <c r="S139" i="1" s="1"/>
  <c r="Q140" i="1"/>
  <c r="Q139" i="1" s="1"/>
  <c r="O140" i="1"/>
  <c r="O139" i="1" s="1"/>
  <c r="M140" i="1"/>
  <c r="CV139" i="1"/>
  <c r="CU139" i="1"/>
  <c r="CT139" i="1"/>
  <c r="CR139" i="1"/>
  <c r="CP139" i="1"/>
  <c r="CN139" i="1"/>
  <c r="CL139" i="1"/>
  <c r="CJ139" i="1"/>
  <c r="CH139" i="1"/>
  <c r="CF139" i="1"/>
  <c r="CD139" i="1"/>
  <c r="CB139" i="1"/>
  <c r="BZ139" i="1"/>
  <c r="BY139" i="1"/>
  <c r="BX139" i="1"/>
  <c r="BV139" i="1"/>
  <c r="BT139" i="1"/>
  <c r="BR139" i="1"/>
  <c r="BQ139" i="1"/>
  <c r="BP139" i="1"/>
  <c r="BN139" i="1"/>
  <c r="BL139" i="1"/>
  <c r="BJ139" i="1"/>
  <c r="BH139" i="1"/>
  <c r="BF139" i="1"/>
  <c r="BD139" i="1"/>
  <c r="BB139" i="1"/>
  <c r="AZ139" i="1"/>
  <c r="AX139" i="1"/>
  <c r="AV139" i="1"/>
  <c r="AT139" i="1"/>
  <c r="AS139" i="1"/>
  <c r="AR139" i="1"/>
  <c r="AP139" i="1"/>
  <c r="AN139" i="1"/>
  <c r="AL139" i="1"/>
  <c r="AK139" i="1"/>
  <c r="AJ139" i="1"/>
  <c r="AH139" i="1"/>
  <c r="AF139" i="1"/>
  <c r="AD139" i="1"/>
  <c r="AB139" i="1"/>
  <c r="Z139" i="1"/>
  <c r="X139" i="1"/>
  <c r="V139" i="1"/>
  <c r="T139" i="1"/>
  <c r="R139" i="1"/>
  <c r="P139" i="1"/>
  <c r="N139" i="1"/>
  <c r="M139" i="1"/>
  <c r="L139" i="1"/>
  <c r="CV138" i="1"/>
  <c r="CS138" i="1"/>
  <c r="CQ138" i="1"/>
  <c r="CO138" i="1"/>
  <c r="CM138" i="1"/>
  <c r="CK138" i="1"/>
  <c r="CI138" i="1"/>
  <c r="CG138" i="1"/>
  <c r="CE138" i="1"/>
  <c r="CC138" i="1"/>
  <c r="CA138" i="1"/>
  <c r="BY138" i="1"/>
  <c r="BW138" i="1"/>
  <c r="BU138" i="1"/>
  <c r="BS138" i="1"/>
  <c r="BQ138" i="1"/>
  <c r="BO138" i="1"/>
  <c r="BM138" i="1"/>
  <c r="BK138" i="1"/>
  <c r="BI138" i="1"/>
  <c r="BG138" i="1"/>
  <c r="BE138" i="1"/>
  <c r="BC138" i="1"/>
  <c r="BA138" i="1"/>
  <c r="AY138" i="1"/>
  <c r="AW138" i="1"/>
  <c r="AU138" i="1"/>
  <c r="AS138" i="1"/>
  <c r="AQ138" i="1"/>
  <c r="AO138" i="1"/>
  <c r="AM138" i="1"/>
  <c r="AK138" i="1"/>
  <c r="AI138" i="1"/>
  <c r="AG138" i="1"/>
  <c r="AE138" i="1"/>
  <c r="AC138" i="1"/>
  <c r="AA138" i="1"/>
  <c r="Y138" i="1"/>
  <c r="W138" i="1"/>
  <c r="U138" i="1"/>
  <c r="S138" i="1"/>
  <c r="Q138" i="1"/>
  <c r="O138" i="1"/>
  <c r="M138" i="1"/>
  <c r="CV137" i="1"/>
  <c r="CS137" i="1"/>
  <c r="CQ137" i="1"/>
  <c r="CO137" i="1"/>
  <c r="CM137" i="1"/>
  <c r="CK137" i="1"/>
  <c r="CI137" i="1"/>
  <c r="CG137" i="1"/>
  <c r="CE137" i="1"/>
  <c r="CC137" i="1"/>
  <c r="CA137" i="1"/>
  <c r="BY137" i="1"/>
  <c r="BW137" i="1"/>
  <c r="BU137" i="1"/>
  <c r="BS137" i="1"/>
  <c r="BQ137" i="1"/>
  <c r="BO137" i="1"/>
  <c r="BM137" i="1"/>
  <c r="BK137" i="1"/>
  <c r="BI137" i="1"/>
  <c r="BG137" i="1"/>
  <c r="BE137" i="1"/>
  <c r="BC137" i="1"/>
  <c r="BA137" i="1"/>
  <c r="AY137" i="1"/>
  <c r="AW137" i="1"/>
  <c r="AU137" i="1"/>
  <c r="AS137" i="1"/>
  <c r="AQ137" i="1"/>
  <c r="AO137" i="1"/>
  <c r="AM137" i="1"/>
  <c r="AK137" i="1"/>
  <c r="AI137" i="1"/>
  <c r="AG137" i="1"/>
  <c r="AE137" i="1"/>
  <c r="AC137" i="1"/>
  <c r="AA137" i="1"/>
  <c r="Y137" i="1"/>
  <c r="W137" i="1"/>
  <c r="U137" i="1"/>
  <c r="S137" i="1"/>
  <c r="Q137" i="1"/>
  <c r="O137" i="1"/>
  <c r="M137" i="1"/>
  <c r="CV136" i="1"/>
  <c r="CS136" i="1"/>
  <c r="CS135" i="1" s="1"/>
  <c r="CQ136" i="1"/>
  <c r="CQ135" i="1" s="1"/>
  <c r="CO136" i="1"/>
  <c r="CO135" i="1" s="1"/>
  <c r="CM136" i="1"/>
  <c r="CM135" i="1" s="1"/>
  <c r="CK136" i="1"/>
  <c r="CK135" i="1" s="1"/>
  <c r="CI136" i="1"/>
  <c r="CI135" i="1" s="1"/>
  <c r="CG136" i="1"/>
  <c r="CG135" i="1" s="1"/>
  <c r="CE136" i="1"/>
  <c r="CE135" i="1" s="1"/>
  <c r="CC136" i="1"/>
  <c r="CC135" i="1" s="1"/>
  <c r="CA136" i="1"/>
  <c r="CA135" i="1" s="1"/>
  <c r="BY136" i="1"/>
  <c r="BY135" i="1" s="1"/>
  <c r="BW136" i="1"/>
  <c r="BW135" i="1" s="1"/>
  <c r="BU136" i="1"/>
  <c r="BU135" i="1" s="1"/>
  <c r="BS136" i="1"/>
  <c r="BS135" i="1" s="1"/>
  <c r="BQ136" i="1"/>
  <c r="BQ135" i="1" s="1"/>
  <c r="BO136" i="1"/>
  <c r="BO135" i="1" s="1"/>
  <c r="BM136" i="1"/>
  <c r="BM135" i="1" s="1"/>
  <c r="BK136" i="1"/>
  <c r="BK135" i="1" s="1"/>
  <c r="BI136" i="1"/>
  <c r="BI135" i="1" s="1"/>
  <c r="BG136" i="1"/>
  <c r="BG135" i="1" s="1"/>
  <c r="BE136" i="1"/>
  <c r="BE135" i="1" s="1"/>
  <c r="BC136" i="1"/>
  <c r="BC135" i="1" s="1"/>
  <c r="BA136" i="1"/>
  <c r="BA135" i="1" s="1"/>
  <c r="AY136" i="1"/>
  <c r="AY135" i="1" s="1"/>
  <c r="AW136" i="1"/>
  <c r="AW135" i="1" s="1"/>
  <c r="AU136" i="1"/>
  <c r="AU135" i="1" s="1"/>
  <c r="AS136" i="1"/>
  <c r="AS135" i="1" s="1"/>
  <c r="AQ136" i="1"/>
  <c r="AQ135" i="1" s="1"/>
  <c r="AO136" i="1"/>
  <c r="AO135" i="1" s="1"/>
  <c r="AM136" i="1"/>
  <c r="AM135" i="1" s="1"/>
  <c r="AK136" i="1"/>
  <c r="AK135" i="1" s="1"/>
  <c r="AI136" i="1"/>
  <c r="AI135" i="1" s="1"/>
  <c r="AG136" i="1"/>
  <c r="AG135" i="1" s="1"/>
  <c r="AE136" i="1"/>
  <c r="AE135" i="1" s="1"/>
  <c r="AC136" i="1"/>
  <c r="AC135" i="1" s="1"/>
  <c r="AA136" i="1"/>
  <c r="AA135" i="1" s="1"/>
  <c r="Y136" i="1"/>
  <c r="Y135" i="1" s="1"/>
  <c r="W136" i="1"/>
  <c r="W135" i="1" s="1"/>
  <c r="U136" i="1"/>
  <c r="U135" i="1" s="1"/>
  <c r="S136" i="1"/>
  <c r="S135" i="1" s="1"/>
  <c r="Q136" i="1"/>
  <c r="Q135" i="1" s="1"/>
  <c r="O136" i="1"/>
  <c r="O135" i="1" s="1"/>
  <c r="M136" i="1"/>
  <c r="M135" i="1" s="1"/>
  <c r="CU135" i="1"/>
  <c r="CT135" i="1"/>
  <c r="CR135" i="1"/>
  <c r="CP135" i="1"/>
  <c r="CN135" i="1"/>
  <c r="CL135" i="1"/>
  <c r="CJ135" i="1"/>
  <c r="CH135" i="1"/>
  <c r="CF135" i="1"/>
  <c r="CD135" i="1"/>
  <c r="CB135" i="1"/>
  <c r="BZ135" i="1"/>
  <c r="BX135" i="1"/>
  <c r="BV135" i="1"/>
  <c r="BT135" i="1"/>
  <c r="BR135" i="1"/>
  <c r="BP135" i="1"/>
  <c r="BN135" i="1"/>
  <c r="BL135" i="1"/>
  <c r="BJ135" i="1"/>
  <c r="BH135" i="1"/>
  <c r="BF135" i="1"/>
  <c r="BD135" i="1"/>
  <c r="BB135" i="1"/>
  <c r="AZ135" i="1"/>
  <c r="AX135" i="1"/>
  <c r="AV135" i="1"/>
  <c r="AT135" i="1"/>
  <c r="AR135" i="1"/>
  <c r="AP135" i="1"/>
  <c r="AN135" i="1"/>
  <c r="AL135" i="1"/>
  <c r="AJ135" i="1"/>
  <c r="AH135" i="1"/>
  <c r="AF135" i="1"/>
  <c r="AD135" i="1"/>
  <c r="AB135" i="1"/>
  <c r="Z135" i="1"/>
  <c r="X135" i="1"/>
  <c r="V135" i="1"/>
  <c r="T135" i="1"/>
  <c r="R135" i="1"/>
  <c r="P135" i="1"/>
  <c r="N135" i="1"/>
  <c r="L135" i="1"/>
  <c r="CV134" i="1"/>
  <c r="CS134" i="1"/>
  <c r="CS133" i="1" s="1"/>
  <c r="CQ134" i="1"/>
  <c r="CQ133" i="1" s="1"/>
  <c r="CO134" i="1"/>
  <c r="CO133" i="1" s="1"/>
  <c r="CM134" i="1"/>
  <c r="CM133" i="1" s="1"/>
  <c r="CK134" i="1"/>
  <c r="CK133" i="1" s="1"/>
  <c r="CI134" i="1"/>
  <c r="CI133" i="1" s="1"/>
  <c r="CG134" i="1"/>
  <c r="CG133" i="1" s="1"/>
  <c r="CE134" i="1"/>
  <c r="CE133" i="1" s="1"/>
  <c r="CC134" i="1"/>
  <c r="CA134" i="1"/>
  <c r="CA133" i="1" s="1"/>
  <c r="BY134" i="1"/>
  <c r="BY133" i="1" s="1"/>
  <c r="BW134" i="1"/>
  <c r="BW133" i="1" s="1"/>
  <c r="BU134" i="1"/>
  <c r="BU133" i="1" s="1"/>
  <c r="BS134" i="1"/>
  <c r="BS133" i="1" s="1"/>
  <c r="BQ134" i="1"/>
  <c r="BQ133" i="1" s="1"/>
  <c r="BO134" i="1"/>
  <c r="BO133" i="1" s="1"/>
  <c r="BM134" i="1"/>
  <c r="BM133" i="1" s="1"/>
  <c r="BK134" i="1"/>
  <c r="BK133" i="1" s="1"/>
  <c r="BI134" i="1"/>
  <c r="BI133" i="1" s="1"/>
  <c r="BG134" i="1"/>
  <c r="BG133" i="1" s="1"/>
  <c r="BE134" i="1"/>
  <c r="BE133" i="1" s="1"/>
  <c r="BC134" i="1"/>
  <c r="BC133" i="1" s="1"/>
  <c r="BA134" i="1"/>
  <c r="BA133" i="1" s="1"/>
  <c r="AY134" i="1"/>
  <c r="AY133" i="1" s="1"/>
  <c r="AW134" i="1"/>
  <c r="AW133" i="1" s="1"/>
  <c r="AU134" i="1"/>
  <c r="AU133" i="1" s="1"/>
  <c r="AS134" i="1"/>
  <c r="AS133" i="1" s="1"/>
  <c r="AQ134" i="1"/>
  <c r="AQ133" i="1" s="1"/>
  <c r="AO134" i="1"/>
  <c r="AO133" i="1" s="1"/>
  <c r="AM134" i="1"/>
  <c r="AM133" i="1" s="1"/>
  <c r="AK134" i="1"/>
  <c r="AK133" i="1" s="1"/>
  <c r="AI134" i="1"/>
  <c r="AI133" i="1" s="1"/>
  <c r="AG134" i="1"/>
  <c r="AG133" i="1" s="1"/>
  <c r="AE134" i="1"/>
  <c r="AE133" i="1" s="1"/>
  <c r="AC134" i="1"/>
  <c r="AC133" i="1" s="1"/>
  <c r="AA134" i="1"/>
  <c r="AA133" i="1" s="1"/>
  <c r="Y134" i="1"/>
  <c r="Y133" i="1" s="1"/>
  <c r="W134" i="1"/>
  <c r="W133" i="1" s="1"/>
  <c r="U134" i="1"/>
  <c r="U133" i="1" s="1"/>
  <c r="S134" i="1"/>
  <c r="S133" i="1" s="1"/>
  <c r="Q134" i="1"/>
  <c r="Q133" i="1" s="1"/>
  <c r="O134" i="1"/>
  <c r="O133" i="1" s="1"/>
  <c r="M134" i="1"/>
  <c r="CV133" i="1"/>
  <c r="CU133" i="1"/>
  <c r="CT133" i="1"/>
  <c r="CR133" i="1"/>
  <c r="CP133" i="1"/>
  <c r="CN133" i="1"/>
  <c r="CL133" i="1"/>
  <c r="CJ133" i="1"/>
  <c r="CH133" i="1"/>
  <c r="CF133" i="1"/>
  <c r="CD133" i="1"/>
  <c r="CC133" i="1"/>
  <c r="CB133" i="1"/>
  <c r="BZ133" i="1"/>
  <c r="BX133" i="1"/>
  <c r="BV133" i="1"/>
  <c r="BT133" i="1"/>
  <c r="BR133" i="1"/>
  <c r="BP133" i="1"/>
  <c r="BN133" i="1"/>
  <c r="BL133" i="1"/>
  <c r="BJ133" i="1"/>
  <c r="BH133" i="1"/>
  <c r="BF133" i="1"/>
  <c r="BD133" i="1"/>
  <c r="BB133" i="1"/>
  <c r="AZ133" i="1"/>
  <c r="AX133" i="1"/>
  <c r="AV133" i="1"/>
  <c r="AT133" i="1"/>
  <c r="AR133" i="1"/>
  <c r="AP133" i="1"/>
  <c r="AN133" i="1"/>
  <c r="AL133" i="1"/>
  <c r="AJ133" i="1"/>
  <c r="AH133" i="1"/>
  <c r="AF133" i="1"/>
  <c r="AD133" i="1"/>
  <c r="AB133" i="1"/>
  <c r="Z133" i="1"/>
  <c r="X133" i="1"/>
  <c r="V133" i="1"/>
  <c r="T133" i="1"/>
  <c r="R133" i="1"/>
  <c r="P133" i="1"/>
  <c r="N133" i="1"/>
  <c r="L133" i="1"/>
  <c r="CV132" i="1"/>
  <c r="CS132" i="1"/>
  <c r="CS131" i="1" s="1"/>
  <c r="CQ132" i="1"/>
  <c r="CQ131" i="1" s="1"/>
  <c r="CO132" i="1"/>
  <c r="CO131" i="1" s="1"/>
  <c r="CM132" i="1"/>
  <c r="CM131" i="1" s="1"/>
  <c r="CK132" i="1"/>
  <c r="CK131" i="1" s="1"/>
  <c r="CI132" i="1"/>
  <c r="CI131" i="1" s="1"/>
  <c r="CG132" i="1"/>
  <c r="CE132" i="1"/>
  <c r="CE131" i="1" s="1"/>
  <c r="CC132" i="1"/>
  <c r="CC131" i="1" s="1"/>
  <c r="CA132" i="1"/>
  <c r="CA131" i="1" s="1"/>
  <c r="BY132" i="1"/>
  <c r="BY131" i="1" s="1"/>
  <c r="BW132" i="1"/>
  <c r="BW131" i="1" s="1"/>
  <c r="BU132" i="1"/>
  <c r="BU131" i="1" s="1"/>
  <c r="BS132" i="1"/>
  <c r="BS131" i="1" s="1"/>
  <c r="BQ132" i="1"/>
  <c r="BQ131" i="1" s="1"/>
  <c r="BO132" i="1"/>
  <c r="BO131" i="1" s="1"/>
  <c r="BM132" i="1"/>
  <c r="BK132" i="1"/>
  <c r="BK131" i="1" s="1"/>
  <c r="BI132" i="1"/>
  <c r="BI131" i="1" s="1"/>
  <c r="BG132" i="1"/>
  <c r="BG131" i="1" s="1"/>
  <c r="BE132" i="1"/>
  <c r="BE131" i="1" s="1"/>
  <c r="BC132" i="1"/>
  <c r="BC131" i="1" s="1"/>
  <c r="BA132" i="1"/>
  <c r="AY132" i="1"/>
  <c r="AY131" i="1" s="1"/>
  <c r="AW132" i="1"/>
  <c r="AW131" i="1" s="1"/>
  <c r="AU132" i="1"/>
  <c r="AU131" i="1" s="1"/>
  <c r="AS132" i="1"/>
  <c r="AS131" i="1" s="1"/>
  <c r="AQ132" i="1"/>
  <c r="AQ131" i="1" s="1"/>
  <c r="AO132" i="1"/>
  <c r="AO131" i="1" s="1"/>
  <c r="AM132" i="1"/>
  <c r="AM131" i="1" s="1"/>
  <c r="AK132" i="1"/>
  <c r="AK131" i="1" s="1"/>
  <c r="AI132" i="1"/>
  <c r="AI131" i="1" s="1"/>
  <c r="AG132" i="1"/>
  <c r="AG131" i="1" s="1"/>
  <c r="AE132" i="1"/>
  <c r="AE131" i="1" s="1"/>
  <c r="AC132" i="1"/>
  <c r="AC131" i="1" s="1"/>
  <c r="AA132" i="1"/>
  <c r="AA131" i="1" s="1"/>
  <c r="Y132" i="1"/>
  <c r="Y131" i="1" s="1"/>
  <c r="W132" i="1"/>
  <c r="W131" i="1" s="1"/>
  <c r="U132" i="1"/>
  <c r="S132" i="1"/>
  <c r="S131" i="1" s="1"/>
  <c r="Q132" i="1"/>
  <c r="Q131" i="1" s="1"/>
  <c r="O132" i="1"/>
  <c r="M132" i="1"/>
  <c r="M131" i="1" s="1"/>
  <c r="CV131" i="1"/>
  <c r="CU131" i="1"/>
  <c r="CT131" i="1"/>
  <c r="CR131" i="1"/>
  <c r="CP131" i="1"/>
  <c r="CN131" i="1"/>
  <c r="CL131" i="1"/>
  <c r="CJ131" i="1"/>
  <c r="CH131" i="1"/>
  <c r="CG131" i="1"/>
  <c r="CF131" i="1"/>
  <c r="CD131" i="1"/>
  <c r="CB131" i="1"/>
  <c r="BZ131" i="1"/>
  <c r="BX131" i="1"/>
  <c r="BV131" i="1"/>
  <c r="BT131" i="1"/>
  <c r="BR131" i="1"/>
  <c r="BP131" i="1"/>
  <c r="BN131" i="1"/>
  <c r="BM131" i="1"/>
  <c r="BL131" i="1"/>
  <c r="BJ131" i="1"/>
  <c r="BH131" i="1"/>
  <c r="BF131" i="1"/>
  <c r="BD131" i="1"/>
  <c r="BB131" i="1"/>
  <c r="BA131" i="1"/>
  <c r="AZ131" i="1"/>
  <c r="AX131" i="1"/>
  <c r="AV131" i="1"/>
  <c r="AT131" i="1"/>
  <c r="AR131" i="1"/>
  <c r="AP131" i="1"/>
  <c r="AN131" i="1"/>
  <c r="AL131" i="1"/>
  <c r="AJ131" i="1"/>
  <c r="AH131" i="1"/>
  <c r="AF131" i="1"/>
  <c r="AD131" i="1"/>
  <c r="AB131" i="1"/>
  <c r="Z131" i="1"/>
  <c r="X131" i="1"/>
  <c r="V131" i="1"/>
  <c r="U131" i="1"/>
  <c r="T131" i="1"/>
  <c r="R131" i="1"/>
  <c r="P131" i="1"/>
  <c r="N131" i="1"/>
  <c r="L131" i="1"/>
  <c r="CV130" i="1"/>
  <c r="CS130" i="1"/>
  <c r="CQ130" i="1"/>
  <c r="CO130" i="1"/>
  <c r="CM130" i="1"/>
  <c r="CK130" i="1"/>
  <c r="CI130" i="1"/>
  <c r="CG130" i="1"/>
  <c r="CE130" i="1"/>
  <c r="CC130" i="1"/>
  <c r="CA130" i="1"/>
  <c r="BY130" i="1"/>
  <c r="BW130" i="1"/>
  <c r="BU130" i="1"/>
  <c r="BS130" i="1"/>
  <c r="BQ130" i="1"/>
  <c r="BO130" i="1"/>
  <c r="BM130" i="1"/>
  <c r="BK130" i="1"/>
  <c r="BI130" i="1"/>
  <c r="BG130" i="1"/>
  <c r="BE130" i="1"/>
  <c r="BC130" i="1"/>
  <c r="BA130" i="1"/>
  <c r="AY130" i="1"/>
  <c r="AW130" i="1"/>
  <c r="AU130" i="1"/>
  <c r="AS130" i="1"/>
  <c r="AQ130" i="1"/>
  <c r="AO130" i="1"/>
  <c r="AM130" i="1"/>
  <c r="AK130" i="1"/>
  <c r="AI130" i="1"/>
  <c r="AG130" i="1"/>
  <c r="AE130" i="1"/>
  <c r="AC130" i="1"/>
  <c r="AA130" i="1"/>
  <c r="Y130" i="1"/>
  <c r="W130" i="1"/>
  <c r="U130" i="1"/>
  <c r="S130" i="1"/>
  <c r="Q130" i="1"/>
  <c r="O130" i="1"/>
  <c r="M130" i="1"/>
  <c r="CV129" i="1"/>
  <c r="CS129" i="1"/>
  <c r="CS128" i="1" s="1"/>
  <c r="CQ129" i="1"/>
  <c r="CQ128" i="1" s="1"/>
  <c r="CO129" i="1"/>
  <c r="CO128" i="1" s="1"/>
  <c r="CM129" i="1"/>
  <c r="CM128" i="1" s="1"/>
  <c r="CK129" i="1"/>
  <c r="CK128" i="1" s="1"/>
  <c r="CI129" i="1"/>
  <c r="CI128" i="1" s="1"/>
  <c r="CG129" i="1"/>
  <c r="CG128" i="1" s="1"/>
  <c r="CE129" i="1"/>
  <c r="CE128" i="1" s="1"/>
  <c r="CC129" i="1"/>
  <c r="CC128" i="1" s="1"/>
  <c r="CA129" i="1"/>
  <c r="CA128" i="1" s="1"/>
  <c r="BY129" i="1"/>
  <c r="BY128" i="1" s="1"/>
  <c r="BW129" i="1"/>
  <c r="BW128" i="1" s="1"/>
  <c r="BU129" i="1"/>
  <c r="BU128" i="1" s="1"/>
  <c r="BS129" i="1"/>
  <c r="BS128" i="1" s="1"/>
  <c r="BQ129" i="1"/>
  <c r="BQ128" i="1" s="1"/>
  <c r="BO129" i="1"/>
  <c r="BO128" i="1" s="1"/>
  <c r="BM129" i="1"/>
  <c r="BM128" i="1" s="1"/>
  <c r="BK129" i="1"/>
  <c r="BK128" i="1" s="1"/>
  <c r="BI129" i="1"/>
  <c r="BI128" i="1" s="1"/>
  <c r="BG129" i="1"/>
  <c r="BG128" i="1" s="1"/>
  <c r="BE129" i="1"/>
  <c r="BE128" i="1" s="1"/>
  <c r="BC129" i="1"/>
  <c r="BC128" i="1" s="1"/>
  <c r="BA129" i="1"/>
  <c r="BA128" i="1" s="1"/>
  <c r="AY129" i="1"/>
  <c r="AY128" i="1" s="1"/>
  <c r="AW129" i="1"/>
  <c r="AW128" i="1" s="1"/>
  <c r="AU129" i="1"/>
  <c r="AU128" i="1" s="1"/>
  <c r="AS129" i="1"/>
  <c r="AS128" i="1" s="1"/>
  <c r="AQ129" i="1"/>
  <c r="AQ128" i="1" s="1"/>
  <c r="AO129" i="1"/>
  <c r="AO128" i="1" s="1"/>
  <c r="AM129" i="1"/>
  <c r="AM128" i="1" s="1"/>
  <c r="AK129" i="1"/>
  <c r="AI129" i="1"/>
  <c r="AI128" i="1" s="1"/>
  <c r="AG129" i="1"/>
  <c r="AG128" i="1" s="1"/>
  <c r="AE129" i="1"/>
  <c r="AE128" i="1" s="1"/>
  <c r="AC129" i="1"/>
  <c r="AC128" i="1" s="1"/>
  <c r="AA129" i="1"/>
  <c r="AA128" i="1" s="1"/>
  <c r="Y129" i="1"/>
  <c r="Y128" i="1" s="1"/>
  <c r="W129" i="1"/>
  <c r="W128" i="1" s="1"/>
  <c r="U129" i="1"/>
  <c r="U128" i="1" s="1"/>
  <c r="S129" i="1"/>
  <c r="S128" i="1" s="1"/>
  <c r="Q129" i="1"/>
  <c r="Q128" i="1" s="1"/>
  <c r="O129" i="1"/>
  <c r="O128" i="1" s="1"/>
  <c r="M129" i="1"/>
  <c r="M128" i="1" s="1"/>
  <c r="CV128" i="1"/>
  <c r="CU128" i="1"/>
  <c r="CT128" i="1"/>
  <c r="CR128" i="1"/>
  <c r="CP128" i="1"/>
  <c r="CN128" i="1"/>
  <c r="CL128" i="1"/>
  <c r="CJ128" i="1"/>
  <c r="CH128" i="1"/>
  <c r="CF128" i="1"/>
  <c r="CD128" i="1"/>
  <c r="CB128" i="1"/>
  <c r="BZ128" i="1"/>
  <c r="BX128" i="1"/>
  <c r="BV128" i="1"/>
  <c r="BT128" i="1"/>
  <c r="BR128" i="1"/>
  <c r="BP128" i="1"/>
  <c r="BN128" i="1"/>
  <c r="BL128" i="1"/>
  <c r="BJ128" i="1"/>
  <c r="BH128" i="1"/>
  <c r="BF128" i="1"/>
  <c r="BD128" i="1"/>
  <c r="BB128" i="1"/>
  <c r="AZ128" i="1"/>
  <c r="AX128" i="1"/>
  <c r="AV128" i="1"/>
  <c r="AT128" i="1"/>
  <c r="AR128" i="1"/>
  <c r="AP128" i="1"/>
  <c r="AN128" i="1"/>
  <c r="AL128" i="1"/>
  <c r="AK128" i="1"/>
  <c r="AJ128" i="1"/>
  <c r="AH128" i="1"/>
  <c r="AF128" i="1"/>
  <c r="AD128" i="1"/>
  <c r="AB128" i="1"/>
  <c r="Z128" i="1"/>
  <c r="X128" i="1"/>
  <c r="V128" i="1"/>
  <c r="T128" i="1"/>
  <c r="R128" i="1"/>
  <c r="P128" i="1"/>
  <c r="N128" i="1"/>
  <c r="L128" i="1"/>
  <c r="CV127" i="1"/>
  <c r="CS127" i="1"/>
  <c r="CQ127" i="1"/>
  <c r="CO127" i="1"/>
  <c r="CM127" i="1"/>
  <c r="CK127" i="1"/>
  <c r="CI127" i="1"/>
  <c r="CG127" i="1"/>
  <c r="CE127" i="1"/>
  <c r="CC127" i="1"/>
  <c r="CA127" i="1"/>
  <c r="BY127" i="1"/>
  <c r="BW127" i="1"/>
  <c r="BU127" i="1"/>
  <c r="BS127" i="1"/>
  <c r="BQ127" i="1"/>
  <c r="BO127" i="1"/>
  <c r="BM127" i="1"/>
  <c r="BK127" i="1"/>
  <c r="BI127" i="1"/>
  <c r="BG127" i="1"/>
  <c r="BE127" i="1"/>
  <c r="BC127" i="1"/>
  <c r="BA127" i="1"/>
  <c r="AY127" i="1"/>
  <c r="AW127" i="1"/>
  <c r="AU127" i="1"/>
  <c r="AS127" i="1"/>
  <c r="AQ127" i="1"/>
  <c r="AO127" i="1"/>
  <c r="AM127" i="1"/>
  <c r="AK127" i="1"/>
  <c r="AI127" i="1"/>
  <c r="AG127" i="1"/>
  <c r="AE127" i="1"/>
  <c r="AC127" i="1"/>
  <c r="AA127" i="1"/>
  <c r="Y127" i="1"/>
  <c r="W127" i="1"/>
  <c r="U127" i="1"/>
  <c r="S127" i="1"/>
  <c r="Q127" i="1"/>
  <c r="O127" i="1"/>
  <c r="M127" i="1"/>
  <c r="CV126" i="1"/>
  <c r="CS126" i="1"/>
  <c r="CQ126" i="1"/>
  <c r="CO126" i="1"/>
  <c r="CM126" i="1"/>
  <c r="CK126" i="1"/>
  <c r="CI126" i="1"/>
  <c r="CG126" i="1"/>
  <c r="CE126" i="1"/>
  <c r="CC126" i="1"/>
  <c r="CA126" i="1"/>
  <c r="BY126" i="1"/>
  <c r="BW126" i="1"/>
  <c r="BU126" i="1"/>
  <c r="BS126" i="1"/>
  <c r="BQ126" i="1"/>
  <c r="BO126" i="1"/>
  <c r="BM126" i="1"/>
  <c r="BK126" i="1"/>
  <c r="BI126" i="1"/>
  <c r="BG126" i="1"/>
  <c r="BE126" i="1"/>
  <c r="BC126" i="1"/>
  <c r="BA126" i="1"/>
  <c r="AY126" i="1"/>
  <c r="AW126" i="1"/>
  <c r="AU126" i="1"/>
  <c r="AS126" i="1"/>
  <c r="AQ126" i="1"/>
  <c r="AO126" i="1"/>
  <c r="AM126" i="1"/>
  <c r="AK126" i="1"/>
  <c r="AI126" i="1"/>
  <c r="AG126" i="1"/>
  <c r="AE126" i="1"/>
  <c r="AC126" i="1"/>
  <c r="AA126" i="1"/>
  <c r="Y126" i="1"/>
  <c r="W126" i="1"/>
  <c r="U126" i="1"/>
  <c r="S126" i="1"/>
  <c r="Q126" i="1"/>
  <c r="O126" i="1"/>
  <c r="M126" i="1"/>
  <c r="CV125" i="1"/>
  <c r="CS125" i="1"/>
  <c r="CQ125" i="1"/>
  <c r="CO125" i="1"/>
  <c r="CM125" i="1"/>
  <c r="CK125" i="1"/>
  <c r="CI125" i="1"/>
  <c r="CG125" i="1"/>
  <c r="CE125" i="1"/>
  <c r="CC125" i="1"/>
  <c r="CA125" i="1"/>
  <c r="BY125" i="1"/>
  <c r="BW125" i="1"/>
  <c r="BU125" i="1"/>
  <c r="BS125" i="1"/>
  <c r="BQ125" i="1"/>
  <c r="BO125" i="1"/>
  <c r="BM125" i="1"/>
  <c r="BK125" i="1"/>
  <c r="BI125" i="1"/>
  <c r="BG125" i="1"/>
  <c r="BE125" i="1"/>
  <c r="BC125" i="1"/>
  <c r="BA125" i="1"/>
  <c r="AY125" i="1"/>
  <c r="AW125" i="1"/>
  <c r="AU125" i="1"/>
  <c r="AS125" i="1"/>
  <c r="AQ125" i="1"/>
  <c r="AO125" i="1"/>
  <c r="AM125" i="1"/>
  <c r="AK125" i="1"/>
  <c r="AI125" i="1"/>
  <c r="AG125" i="1"/>
  <c r="AE125" i="1"/>
  <c r="AC125" i="1"/>
  <c r="AA125" i="1"/>
  <c r="Y125" i="1"/>
  <c r="W125" i="1"/>
  <c r="U125" i="1"/>
  <c r="S125" i="1"/>
  <c r="Q125" i="1"/>
  <c r="O125" i="1"/>
  <c r="M125" i="1"/>
  <c r="CV124" i="1"/>
  <c r="CS124" i="1"/>
  <c r="CQ124" i="1"/>
  <c r="CO124" i="1"/>
  <c r="CM124" i="1"/>
  <c r="CK124" i="1"/>
  <c r="CI124" i="1"/>
  <c r="CG124" i="1"/>
  <c r="CE124" i="1"/>
  <c r="CC124" i="1"/>
  <c r="CA124" i="1"/>
  <c r="BY124" i="1"/>
  <c r="BW124" i="1"/>
  <c r="BU124" i="1"/>
  <c r="BS124" i="1"/>
  <c r="BQ124" i="1"/>
  <c r="BO124" i="1"/>
  <c r="BM124" i="1"/>
  <c r="BK124" i="1"/>
  <c r="BI124" i="1"/>
  <c r="BG124" i="1"/>
  <c r="BE124" i="1"/>
  <c r="BC124" i="1"/>
  <c r="BA124" i="1"/>
  <c r="AY124" i="1"/>
  <c r="AW124" i="1"/>
  <c r="AU124" i="1"/>
  <c r="AS124" i="1"/>
  <c r="AQ124" i="1"/>
  <c r="AO124" i="1"/>
  <c r="AM124" i="1"/>
  <c r="AK124" i="1"/>
  <c r="AI124" i="1"/>
  <c r="AG124" i="1"/>
  <c r="AE124" i="1"/>
  <c r="AC124" i="1"/>
  <c r="AA124" i="1"/>
  <c r="Y124" i="1"/>
  <c r="W124" i="1"/>
  <c r="U124" i="1"/>
  <c r="S124" i="1"/>
  <c r="Q124" i="1"/>
  <c r="O124" i="1"/>
  <c r="M124" i="1"/>
  <c r="CV123" i="1"/>
  <c r="CS123" i="1"/>
  <c r="CQ123" i="1"/>
  <c r="CO123" i="1"/>
  <c r="CM123" i="1"/>
  <c r="CK123" i="1"/>
  <c r="CI123" i="1"/>
  <c r="CG123" i="1"/>
  <c r="CE123" i="1"/>
  <c r="CC123" i="1"/>
  <c r="CA123" i="1"/>
  <c r="BY123" i="1"/>
  <c r="BW123" i="1"/>
  <c r="BU123" i="1"/>
  <c r="BS123" i="1"/>
  <c r="BQ123" i="1"/>
  <c r="BO123" i="1"/>
  <c r="BM123" i="1"/>
  <c r="BK123" i="1"/>
  <c r="BI123" i="1"/>
  <c r="BG123" i="1"/>
  <c r="BE123" i="1"/>
  <c r="BC123" i="1"/>
  <c r="BA123" i="1"/>
  <c r="AY123" i="1"/>
  <c r="AW123" i="1"/>
  <c r="AU123" i="1"/>
  <c r="AS123" i="1"/>
  <c r="AQ123" i="1"/>
  <c r="AO123" i="1"/>
  <c r="AM123" i="1"/>
  <c r="AK123" i="1"/>
  <c r="AI123" i="1"/>
  <c r="AG123" i="1"/>
  <c r="AE123" i="1"/>
  <c r="AC123" i="1"/>
  <c r="AA123" i="1"/>
  <c r="Y123" i="1"/>
  <c r="W123" i="1"/>
  <c r="U123" i="1"/>
  <c r="S123" i="1"/>
  <c r="Q123" i="1"/>
  <c r="O123" i="1"/>
  <c r="M123" i="1"/>
  <c r="CV122" i="1"/>
  <c r="CS122" i="1"/>
  <c r="CS121" i="1" s="1"/>
  <c r="CQ122" i="1"/>
  <c r="CO122" i="1"/>
  <c r="CM122" i="1"/>
  <c r="CM121" i="1" s="1"/>
  <c r="CK122" i="1"/>
  <c r="CK121" i="1" s="1"/>
  <c r="CI122" i="1"/>
  <c r="CG122" i="1"/>
  <c r="CE122" i="1"/>
  <c r="CE121" i="1" s="1"/>
  <c r="CC122" i="1"/>
  <c r="CC121" i="1" s="1"/>
  <c r="CA122" i="1"/>
  <c r="BY122" i="1"/>
  <c r="BW122" i="1"/>
  <c r="BW121" i="1" s="1"/>
  <c r="BU122" i="1"/>
  <c r="BU121" i="1" s="1"/>
  <c r="BS122" i="1"/>
  <c r="BQ122" i="1"/>
  <c r="BQ121" i="1" s="1"/>
  <c r="BO122" i="1"/>
  <c r="BO121" i="1" s="1"/>
  <c r="BM122" i="1"/>
  <c r="BM121" i="1" s="1"/>
  <c r="BK122" i="1"/>
  <c r="BI122" i="1"/>
  <c r="BG122" i="1"/>
  <c r="BG121" i="1" s="1"/>
  <c r="BE122" i="1"/>
  <c r="BE121" i="1" s="1"/>
  <c r="BC122" i="1"/>
  <c r="BA122" i="1"/>
  <c r="BA121" i="1" s="1"/>
  <c r="AY122" i="1"/>
  <c r="AY121" i="1" s="1"/>
  <c r="AW122" i="1"/>
  <c r="AW121" i="1" s="1"/>
  <c r="AU122" i="1"/>
  <c r="AS122" i="1"/>
  <c r="AS121" i="1" s="1"/>
  <c r="AQ122" i="1"/>
  <c r="AQ121" i="1" s="1"/>
  <c r="AO122" i="1"/>
  <c r="AO121" i="1" s="1"/>
  <c r="AM122" i="1"/>
  <c r="AK122" i="1"/>
  <c r="AK121" i="1" s="1"/>
  <c r="AI122" i="1"/>
  <c r="AI121" i="1" s="1"/>
  <c r="AG122" i="1"/>
  <c r="AG121" i="1" s="1"/>
  <c r="AE122" i="1"/>
  <c r="AC122" i="1"/>
  <c r="AA122" i="1"/>
  <c r="AA121" i="1" s="1"/>
  <c r="Y122" i="1"/>
  <c r="Y121" i="1" s="1"/>
  <c r="W122" i="1"/>
  <c r="U122" i="1"/>
  <c r="S122" i="1"/>
  <c r="S121" i="1" s="1"/>
  <c r="Q122" i="1"/>
  <c r="Q121" i="1" s="1"/>
  <c r="O122" i="1"/>
  <c r="M122" i="1"/>
  <c r="CV121" i="1"/>
  <c r="CU121" i="1"/>
  <c r="CT121" i="1"/>
  <c r="CR121" i="1"/>
  <c r="CP121" i="1"/>
  <c r="CO121" i="1"/>
  <c r="CN121" i="1"/>
  <c r="CL121" i="1"/>
  <c r="CJ121" i="1"/>
  <c r="CH121" i="1"/>
  <c r="CG121" i="1"/>
  <c r="CF121" i="1"/>
  <c r="CD121" i="1"/>
  <c r="CB121" i="1"/>
  <c r="BZ121" i="1"/>
  <c r="BY121" i="1"/>
  <c r="BX121" i="1"/>
  <c r="BV121" i="1"/>
  <c r="BT121" i="1"/>
  <c r="BR121" i="1"/>
  <c r="BP121" i="1"/>
  <c r="BN121" i="1"/>
  <c r="BL121" i="1"/>
  <c r="BJ121" i="1"/>
  <c r="BI121" i="1"/>
  <c r="BH121" i="1"/>
  <c r="BF121" i="1"/>
  <c r="BD121" i="1"/>
  <c r="BB121" i="1"/>
  <c r="AZ121" i="1"/>
  <c r="AX121" i="1"/>
  <c r="AV121" i="1"/>
  <c r="AT121" i="1"/>
  <c r="AR121" i="1"/>
  <c r="AP121" i="1"/>
  <c r="AN121" i="1"/>
  <c r="AL121" i="1"/>
  <c r="AJ121" i="1"/>
  <c r="AH121" i="1"/>
  <c r="AF121" i="1"/>
  <c r="AD121" i="1"/>
  <c r="AC121" i="1"/>
  <c r="AB121" i="1"/>
  <c r="Z121" i="1"/>
  <c r="X121" i="1"/>
  <c r="V121" i="1"/>
  <c r="U121" i="1"/>
  <c r="T121" i="1"/>
  <c r="R121" i="1"/>
  <c r="P121" i="1"/>
  <c r="N121" i="1"/>
  <c r="M121" i="1"/>
  <c r="L121" i="1"/>
  <c r="CV120" i="1"/>
  <c r="CS120" i="1"/>
  <c r="CQ120" i="1"/>
  <c r="CO120" i="1"/>
  <c r="CM120" i="1"/>
  <c r="CK120" i="1"/>
  <c r="CI120" i="1"/>
  <c r="CG120" i="1"/>
  <c r="CE120" i="1"/>
  <c r="CC120" i="1"/>
  <c r="CA120" i="1"/>
  <c r="BY120" i="1"/>
  <c r="BW120" i="1"/>
  <c r="BU120" i="1"/>
  <c r="BS120" i="1"/>
  <c r="BQ120" i="1"/>
  <c r="BO120" i="1"/>
  <c r="BM120" i="1"/>
  <c r="BK120" i="1"/>
  <c r="BI120" i="1"/>
  <c r="BG120" i="1"/>
  <c r="BE120" i="1"/>
  <c r="BC120" i="1"/>
  <c r="BA120" i="1"/>
  <c r="AY120" i="1"/>
  <c r="AW120" i="1"/>
  <c r="AU120" i="1"/>
  <c r="AS120" i="1"/>
  <c r="AQ120" i="1"/>
  <c r="AO120" i="1"/>
  <c r="AM120" i="1"/>
  <c r="AK120" i="1"/>
  <c r="AI120" i="1"/>
  <c r="AG120" i="1"/>
  <c r="AE120" i="1"/>
  <c r="AC120" i="1"/>
  <c r="AA120" i="1"/>
  <c r="Y120" i="1"/>
  <c r="W120" i="1"/>
  <c r="U120" i="1"/>
  <c r="S120" i="1"/>
  <c r="Q120" i="1"/>
  <c r="O120" i="1"/>
  <c r="M120" i="1"/>
  <c r="CV119" i="1"/>
  <c r="CS119" i="1"/>
  <c r="CQ119" i="1"/>
  <c r="CO119" i="1"/>
  <c r="CM119" i="1"/>
  <c r="CK119" i="1"/>
  <c r="CI119" i="1"/>
  <c r="CG119" i="1"/>
  <c r="CE119" i="1"/>
  <c r="CC119" i="1"/>
  <c r="CA119" i="1"/>
  <c r="BY119" i="1"/>
  <c r="BW119" i="1"/>
  <c r="BU119" i="1"/>
  <c r="BS119" i="1"/>
  <c r="BQ119" i="1"/>
  <c r="BO119" i="1"/>
  <c r="BM119" i="1"/>
  <c r="BK119" i="1"/>
  <c r="BI119" i="1"/>
  <c r="BG119" i="1"/>
  <c r="BE119" i="1"/>
  <c r="BC119" i="1"/>
  <c r="BA119" i="1"/>
  <c r="AY119" i="1"/>
  <c r="AW119" i="1"/>
  <c r="AU119" i="1"/>
  <c r="AS119" i="1"/>
  <c r="AQ119" i="1"/>
  <c r="AO119" i="1"/>
  <c r="AM119" i="1"/>
  <c r="AK119" i="1"/>
  <c r="AI119" i="1"/>
  <c r="AG119" i="1"/>
  <c r="AE119" i="1"/>
  <c r="AC119" i="1"/>
  <c r="AA119" i="1"/>
  <c r="Y119" i="1"/>
  <c r="W119" i="1"/>
  <c r="U119" i="1"/>
  <c r="S119" i="1"/>
  <c r="Q119" i="1"/>
  <c r="O119" i="1"/>
  <c r="M119" i="1"/>
  <c r="CV118" i="1"/>
  <c r="CS118" i="1"/>
  <c r="CQ118" i="1"/>
  <c r="CO118" i="1"/>
  <c r="CM118" i="1"/>
  <c r="CK118" i="1"/>
  <c r="CI118" i="1"/>
  <c r="CG118" i="1"/>
  <c r="CE118" i="1"/>
  <c r="CC118" i="1"/>
  <c r="CA118" i="1"/>
  <c r="BY118" i="1"/>
  <c r="BW118" i="1"/>
  <c r="BU118" i="1"/>
  <c r="BS118" i="1"/>
  <c r="BQ118" i="1"/>
  <c r="BO118" i="1"/>
  <c r="BM118" i="1"/>
  <c r="BK118" i="1"/>
  <c r="BI118" i="1"/>
  <c r="BG118" i="1"/>
  <c r="BE118" i="1"/>
  <c r="BC118" i="1"/>
  <c r="BA118" i="1"/>
  <c r="AY118" i="1"/>
  <c r="AW118" i="1"/>
  <c r="AU118" i="1"/>
  <c r="AS118" i="1"/>
  <c r="AQ118" i="1"/>
  <c r="AO118" i="1"/>
  <c r="AM118" i="1"/>
  <c r="AK118" i="1"/>
  <c r="AI118" i="1"/>
  <c r="AG118" i="1"/>
  <c r="AE118" i="1"/>
  <c r="AC118" i="1"/>
  <c r="AA118" i="1"/>
  <c r="Y118" i="1"/>
  <c r="W118" i="1"/>
  <c r="U118" i="1"/>
  <c r="S118" i="1"/>
  <c r="Q118" i="1"/>
  <c r="O118" i="1"/>
  <c r="M118" i="1"/>
  <c r="CV117" i="1"/>
  <c r="CS117" i="1"/>
  <c r="CQ117" i="1"/>
  <c r="CO117" i="1"/>
  <c r="CM117" i="1"/>
  <c r="CK117" i="1"/>
  <c r="CI117" i="1"/>
  <c r="CG117" i="1"/>
  <c r="CE117" i="1"/>
  <c r="CC117" i="1"/>
  <c r="CA117" i="1"/>
  <c r="BY117" i="1"/>
  <c r="BW117" i="1"/>
  <c r="BU117" i="1"/>
  <c r="BS117" i="1"/>
  <c r="BQ117" i="1"/>
  <c r="BO117" i="1"/>
  <c r="BM117" i="1"/>
  <c r="BK117" i="1"/>
  <c r="BI117" i="1"/>
  <c r="BG117" i="1"/>
  <c r="BE117" i="1"/>
  <c r="BC117" i="1"/>
  <c r="BA117" i="1"/>
  <c r="AY117" i="1"/>
  <c r="AW117" i="1"/>
  <c r="AU117" i="1"/>
  <c r="AS117" i="1"/>
  <c r="AQ117" i="1"/>
  <c r="AO117" i="1"/>
  <c r="AM117" i="1"/>
  <c r="AK117" i="1"/>
  <c r="AI117" i="1"/>
  <c r="AG117" i="1"/>
  <c r="AE117" i="1"/>
  <c r="AC117" i="1"/>
  <c r="AA117" i="1"/>
  <c r="Y117" i="1"/>
  <c r="W117" i="1"/>
  <c r="U117" i="1"/>
  <c r="S117" i="1"/>
  <c r="Q117" i="1"/>
  <c r="O117" i="1"/>
  <c r="M117" i="1"/>
  <c r="CV116" i="1"/>
  <c r="CS116" i="1"/>
  <c r="CQ116" i="1"/>
  <c r="CO116" i="1"/>
  <c r="CM116" i="1"/>
  <c r="CK116" i="1"/>
  <c r="CI116" i="1"/>
  <c r="CG116" i="1"/>
  <c r="CE116" i="1"/>
  <c r="CC116" i="1"/>
  <c r="CA116" i="1"/>
  <c r="BY116" i="1"/>
  <c r="BW116" i="1"/>
  <c r="BU116" i="1"/>
  <c r="BS116" i="1"/>
  <c r="BQ116" i="1"/>
  <c r="BO116" i="1"/>
  <c r="BM116" i="1"/>
  <c r="BK116" i="1"/>
  <c r="BI116" i="1"/>
  <c r="BG116" i="1"/>
  <c r="BE116" i="1"/>
  <c r="BC116" i="1"/>
  <c r="BA116" i="1"/>
  <c r="AY116" i="1"/>
  <c r="AW116" i="1"/>
  <c r="AU116" i="1"/>
  <c r="AS116" i="1"/>
  <c r="AQ116" i="1"/>
  <c r="AO116" i="1"/>
  <c r="AM116" i="1"/>
  <c r="AK116" i="1"/>
  <c r="AI116" i="1"/>
  <c r="AG116" i="1"/>
  <c r="AE116" i="1"/>
  <c r="AC116" i="1"/>
  <c r="AA116" i="1"/>
  <c r="Y116" i="1"/>
  <c r="W116" i="1"/>
  <c r="U116" i="1"/>
  <c r="S116" i="1"/>
  <c r="Q116" i="1"/>
  <c r="O116" i="1"/>
  <c r="M116" i="1"/>
  <c r="CV115" i="1"/>
  <c r="CS115" i="1"/>
  <c r="CS114" i="1" s="1"/>
  <c r="CQ115" i="1"/>
  <c r="CQ114" i="1" s="1"/>
  <c r="CO115" i="1"/>
  <c r="CO114" i="1" s="1"/>
  <c r="CM115" i="1"/>
  <c r="CM114" i="1" s="1"/>
  <c r="CK115" i="1"/>
  <c r="CK114" i="1" s="1"/>
  <c r="CI115" i="1"/>
  <c r="CI114" i="1" s="1"/>
  <c r="CG115" i="1"/>
  <c r="CG114" i="1" s="1"/>
  <c r="CE115" i="1"/>
  <c r="CE114" i="1" s="1"/>
  <c r="CC115" i="1"/>
  <c r="CC114" i="1" s="1"/>
  <c r="CA115" i="1"/>
  <c r="CA114" i="1" s="1"/>
  <c r="BY115" i="1"/>
  <c r="BY114" i="1" s="1"/>
  <c r="BW115" i="1"/>
  <c r="BW114" i="1" s="1"/>
  <c r="BU115" i="1"/>
  <c r="BU114" i="1" s="1"/>
  <c r="BS115" i="1"/>
  <c r="BS114" i="1" s="1"/>
  <c r="BQ115" i="1"/>
  <c r="BQ114" i="1" s="1"/>
  <c r="BO115" i="1"/>
  <c r="BO114" i="1" s="1"/>
  <c r="BM115" i="1"/>
  <c r="BM114" i="1" s="1"/>
  <c r="BK115" i="1"/>
  <c r="BK114" i="1" s="1"/>
  <c r="BI115" i="1"/>
  <c r="BI114" i="1" s="1"/>
  <c r="BG115" i="1"/>
  <c r="BG114" i="1" s="1"/>
  <c r="BE115" i="1"/>
  <c r="BE114" i="1" s="1"/>
  <c r="BC115" i="1"/>
  <c r="BC114" i="1" s="1"/>
  <c r="BA115" i="1"/>
  <c r="BA114" i="1" s="1"/>
  <c r="AY115" i="1"/>
  <c r="AY114" i="1" s="1"/>
  <c r="AW115" i="1"/>
  <c r="AU115" i="1"/>
  <c r="AU114" i="1" s="1"/>
  <c r="AS115" i="1"/>
  <c r="AS114" i="1" s="1"/>
  <c r="AQ115" i="1"/>
  <c r="AQ114" i="1" s="1"/>
  <c r="AO115" i="1"/>
  <c r="AM115" i="1"/>
  <c r="AM114" i="1" s="1"/>
  <c r="AK115" i="1"/>
  <c r="AK114" i="1" s="1"/>
  <c r="AI115" i="1"/>
  <c r="AI114" i="1" s="1"/>
  <c r="AG115" i="1"/>
  <c r="AG114" i="1" s="1"/>
  <c r="AE115" i="1"/>
  <c r="AE114" i="1" s="1"/>
  <c r="AC115" i="1"/>
  <c r="AC114" i="1" s="1"/>
  <c r="AA115" i="1"/>
  <c r="AA114" i="1" s="1"/>
  <c r="Y115" i="1"/>
  <c r="Y114" i="1" s="1"/>
  <c r="W115" i="1"/>
  <c r="W114" i="1" s="1"/>
  <c r="U115" i="1"/>
  <c r="U114" i="1" s="1"/>
  <c r="S115" i="1"/>
  <c r="S114" i="1" s="1"/>
  <c r="Q115" i="1"/>
  <c r="Q114" i="1" s="1"/>
  <c r="O115" i="1"/>
  <c r="M115" i="1"/>
  <c r="M114" i="1" s="1"/>
  <c r="CV114" i="1"/>
  <c r="CU114" i="1"/>
  <c r="CT114" i="1"/>
  <c r="CR114" i="1"/>
  <c r="CP114" i="1"/>
  <c r="CN114" i="1"/>
  <c r="CL114" i="1"/>
  <c r="CJ114" i="1"/>
  <c r="CH114" i="1"/>
  <c r="CF114" i="1"/>
  <c r="CD114" i="1"/>
  <c r="CB114" i="1"/>
  <c r="BZ114" i="1"/>
  <c r="BX114" i="1"/>
  <c r="BV114" i="1"/>
  <c r="BT114" i="1"/>
  <c r="BR114" i="1"/>
  <c r="BP114" i="1"/>
  <c r="BN114" i="1"/>
  <c r="BL114" i="1"/>
  <c r="BJ114" i="1"/>
  <c r="BH114" i="1"/>
  <c r="BF114" i="1"/>
  <c r="BD114" i="1"/>
  <c r="BB114" i="1"/>
  <c r="AZ114" i="1"/>
  <c r="AX114" i="1"/>
  <c r="AW114" i="1"/>
  <c r="AV114" i="1"/>
  <c r="AT114" i="1"/>
  <c r="AR114" i="1"/>
  <c r="AP114" i="1"/>
  <c r="AO114" i="1"/>
  <c r="AN114" i="1"/>
  <c r="AL114" i="1"/>
  <c r="AJ114" i="1"/>
  <c r="AH114" i="1"/>
  <c r="AF114" i="1"/>
  <c r="AD114" i="1"/>
  <c r="AB114" i="1"/>
  <c r="Z114" i="1"/>
  <c r="X114" i="1"/>
  <c r="V114" i="1"/>
  <c r="T114" i="1"/>
  <c r="R114" i="1"/>
  <c r="P114" i="1"/>
  <c r="N114" i="1"/>
  <c r="L114" i="1"/>
  <c r="CV113" i="1"/>
  <c r="CS113" i="1"/>
  <c r="CQ113" i="1"/>
  <c r="CO113" i="1"/>
  <c r="CM113" i="1"/>
  <c r="CK113" i="1"/>
  <c r="CI113" i="1"/>
  <c r="CG113" i="1"/>
  <c r="CE113" i="1"/>
  <c r="CC113" i="1"/>
  <c r="CA113" i="1"/>
  <c r="BY113" i="1"/>
  <c r="BW113" i="1"/>
  <c r="BU113" i="1"/>
  <c r="BS113" i="1"/>
  <c r="BQ113" i="1"/>
  <c r="BO113" i="1"/>
  <c r="BM113" i="1"/>
  <c r="BK113" i="1"/>
  <c r="BI113" i="1"/>
  <c r="BG113" i="1"/>
  <c r="BE113" i="1"/>
  <c r="BC113" i="1"/>
  <c r="BA113" i="1"/>
  <c r="AY113" i="1"/>
  <c r="AW113" i="1"/>
  <c r="AU113" i="1"/>
  <c r="AS113" i="1"/>
  <c r="AQ113" i="1"/>
  <c r="AO113" i="1"/>
  <c r="AM113" i="1"/>
  <c r="AK113" i="1"/>
  <c r="AI113" i="1"/>
  <c r="AG113" i="1"/>
  <c r="AE113" i="1"/>
  <c r="AC113" i="1"/>
  <c r="AA113" i="1"/>
  <c r="Y113" i="1"/>
  <c r="W113" i="1"/>
  <c r="U113" i="1"/>
  <c r="S113" i="1"/>
  <c r="Q113" i="1"/>
  <c r="O113" i="1"/>
  <c r="M113" i="1"/>
  <c r="CV112" i="1"/>
  <c r="CS112" i="1"/>
  <c r="CQ112" i="1"/>
  <c r="CO112" i="1"/>
  <c r="CM112" i="1"/>
  <c r="CK112" i="1"/>
  <c r="CI112" i="1"/>
  <c r="CG112" i="1"/>
  <c r="CE112" i="1"/>
  <c r="CC112" i="1"/>
  <c r="CA112" i="1"/>
  <c r="BY112" i="1"/>
  <c r="BW112" i="1"/>
  <c r="BU112" i="1"/>
  <c r="BS112" i="1"/>
  <c r="BQ112" i="1"/>
  <c r="BO112" i="1"/>
  <c r="BM112" i="1"/>
  <c r="BK112" i="1"/>
  <c r="BI112" i="1"/>
  <c r="BG112" i="1"/>
  <c r="BE112" i="1"/>
  <c r="BC112" i="1"/>
  <c r="BA112" i="1"/>
  <c r="AY112" i="1"/>
  <c r="AW112" i="1"/>
  <c r="AU112" i="1"/>
  <c r="AS112" i="1"/>
  <c r="AQ112" i="1"/>
  <c r="AO112" i="1"/>
  <c r="AM112" i="1"/>
  <c r="AK112" i="1"/>
  <c r="AI112" i="1"/>
  <c r="AG112" i="1"/>
  <c r="AE112" i="1"/>
  <c r="AC112" i="1"/>
  <c r="AA112" i="1"/>
  <c r="Y112" i="1"/>
  <c r="W112" i="1"/>
  <c r="U112" i="1"/>
  <c r="S112" i="1"/>
  <c r="Q112" i="1"/>
  <c r="O112" i="1"/>
  <c r="M112" i="1"/>
  <c r="CV111" i="1"/>
  <c r="AG111" i="1"/>
  <c r="S111" i="1"/>
  <c r="CV110" i="1"/>
  <c r="AG110" i="1"/>
  <c r="S110" i="1"/>
  <c r="CV109" i="1"/>
  <c r="CS109" i="1"/>
  <c r="CQ109" i="1"/>
  <c r="CO109" i="1"/>
  <c r="CM109" i="1"/>
  <c r="CK109" i="1"/>
  <c r="CI109" i="1"/>
  <c r="CG109" i="1"/>
  <c r="CE109" i="1"/>
  <c r="CC109" i="1"/>
  <c r="CA109" i="1"/>
  <c r="BY109" i="1"/>
  <c r="BW109" i="1"/>
  <c r="BU109" i="1"/>
  <c r="BS109" i="1"/>
  <c r="BQ109" i="1"/>
  <c r="BO109" i="1"/>
  <c r="BM109" i="1"/>
  <c r="BK109" i="1"/>
  <c r="BI109" i="1"/>
  <c r="BG109" i="1"/>
  <c r="BE109" i="1"/>
  <c r="BC109" i="1"/>
  <c r="BA109" i="1"/>
  <c r="AY109" i="1"/>
  <c r="AW109" i="1"/>
  <c r="AU109" i="1"/>
  <c r="AS109" i="1"/>
  <c r="AQ109" i="1"/>
  <c r="AO109" i="1"/>
  <c r="AM109" i="1"/>
  <c r="AK109" i="1"/>
  <c r="AI109" i="1"/>
  <c r="AG109" i="1"/>
  <c r="AE109" i="1"/>
  <c r="AC109" i="1"/>
  <c r="AA109" i="1"/>
  <c r="Y109" i="1"/>
  <c r="W109" i="1"/>
  <c r="U109" i="1"/>
  <c r="S109" i="1"/>
  <c r="Q109" i="1"/>
  <c r="O109" i="1"/>
  <c r="M109" i="1"/>
  <c r="CV108" i="1"/>
  <c r="CS108" i="1"/>
  <c r="CQ108" i="1"/>
  <c r="CO108" i="1"/>
  <c r="CM108" i="1"/>
  <c r="CK108" i="1"/>
  <c r="CI108" i="1"/>
  <c r="CG108" i="1"/>
  <c r="CE108" i="1"/>
  <c r="CC108" i="1"/>
  <c r="CA108" i="1"/>
  <c r="BY108" i="1"/>
  <c r="BW108" i="1"/>
  <c r="BU108" i="1"/>
  <c r="BS108" i="1"/>
  <c r="BQ108" i="1"/>
  <c r="BO108" i="1"/>
  <c r="BM108" i="1"/>
  <c r="BK108" i="1"/>
  <c r="BI108" i="1"/>
  <c r="BG108" i="1"/>
  <c r="BE108" i="1"/>
  <c r="BC108" i="1"/>
  <c r="BA108" i="1"/>
  <c r="AY108" i="1"/>
  <c r="AW108" i="1"/>
  <c r="AU108" i="1"/>
  <c r="AS108" i="1"/>
  <c r="AQ108" i="1"/>
  <c r="AO108" i="1"/>
  <c r="AM108" i="1"/>
  <c r="AK108" i="1"/>
  <c r="AI108" i="1"/>
  <c r="AG108" i="1"/>
  <c r="AE108" i="1"/>
  <c r="AC108" i="1"/>
  <c r="AA108" i="1"/>
  <c r="Y108" i="1"/>
  <c r="W108" i="1"/>
  <c r="U108" i="1"/>
  <c r="S108" i="1"/>
  <c r="Q108" i="1"/>
  <c r="O108" i="1"/>
  <c r="M108" i="1"/>
  <c r="CV107" i="1"/>
  <c r="CS107" i="1"/>
  <c r="CQ107" i="1"/>
  <c r="CO107" i="1"/>
  <c r="CM107" i="1"/>
  <c r="CK107" i="1"/>
  <c r="CI107" i="1"/>
  <c r="CG107" i="1"/>
  <c r="CE107" i="1"/>
  <c r="CC107" i="1"/>
  <c r="CA107" i="1"/>
  <c r="BY107" i="1"/>
  <c r="BW107" i="1"/>
  <c r="BU107" i="1"/>
  <c r="BS107" i="1"/>
  <c r="BQ107" i="1"/>
  <c r="BO107" i="1"/>
  <c r="BM107" i="1"/>
  <c r="BK107" i="1"/>
  <c r="BI107" i="1"/>
  <c r="BG107" i="1"/>
  <c r="BE107" i="1"/>
  <c r="BC107" i="1"/>
  <c r="BA107" i="1"/>
  <c r="AY107" i="1"/>
  <c r="AW107" i="1"/>
  <c r="AU107" i="1"/>
  <c r="AS107" i="1"/>
  <c r="AQ107" i="1"/>
  <c r="AO107" i="1"/>
  <c r="AM107" i="1"/>
  <c r="AK107" i="1"/>
  <c r="AI107" i="1"/>
  <c r="AG107" i="1"/>
  <c r="AE107" i="1"/>
  <c r="AC107" i="1"/>
  <c r="AA107" i="1"/>
  <c r="Y107" i="1"/>
  <c r="W107" i="1"/>
  <c r="U107" i="1"/>
  <c r="S107" i="1"/>
  <c r="Q107" i="1"/>
  <c r="O107" i="1"/>
  <c r="M107" i="1"/>
  <c r="CV106" i="1"/>
  <c r="CS106" i="1"/>
  <c r="CQ106" i="1"/>
  <c r="CO106" i="1"/>
  <c r="CM106" i="1"/>
  <c r="CK106" i="1"/>
  <c r="CI106" i="1"/>
  <c r="CG106" i="1"/>
  <c r="CE106" i="1"/>
  <c r="CC106" i="1"/>
  <c r="CA106" i="1"/>
  <c r="BY106" i="1"/>
  <c r="BW106" i="1"/>
  <c r="BU106" i="1"/>
  <c r="BS106" i="1"/>
  <c r="BQ106" i="1"/>
  <c r="BO106" i="1"/>
  <c r="BM106" i="1"/>
  <c r="BK106" i="1"/>
  <c r="BI106" i="1"/>
  <c r="BG106" i="1"/>
  <c r="BE106" i="1"/>
  <c r="BC106" i="1"/>
  <c r="BA106" i="1"/>
  <c r="AY106" i="1"/>
  <c r="AW106" i="1"/>
  <c r="AU106" i="1"/>
  <c r="AS106" i="1"/>
  <c r="AQ106" i="1"/>
  <c r="AO106" i="1"/>
  <c r="AM106" i="1"/>
  <c r="AK106" i="1"/>
  <c r="AI106" i="1"/>
  <c r="AG106" i="1"/>
  <c r="AE106" i="1"/>
  <c r="AC106" i="1"/>
  <c r="AA106" i="1"/>
  <c r="Y106" i="1"/>
  <c r="W106" i="1"/>
  <c r="U106" i="1"/>
  <c r="S106" i="1"/>
  <c r="Q106" i="1"/>
  <c r="O106" i="1"/>
  <c r="M106" i="1"/>
  <c r="CV105" i="1"/>
  <c r="CS105" i="1"/>
  <c r="CQ105" i="1"/>
  <c r="CO105" i="1"/>
  <c r="CM105" i="1"/>
  <c r="CK105" i="1"/>
  <c r="CI105" i="1"/>
  <c r="CG105" i="1"/>
  <c r="CE105" i="1"/>
  <c r="CC105" i="1"/>
  <c r="CA105" i="1"/>
  <c r="BY105" i="1"/>
  <c r="BW105" i="1"/>
  <c r="BU105" i="1"/>
  <c r="BS105" i="1"/>
  <c r="BQ105" i="1"/>
  <c r="BO105" i="1"/>
  <c r="BM105" i="1"/>
  <c r="BK105" i="1"/>
  <c r="BI105" i="1"/>
  <c r="BG105" i="1"/>
  <c r="BE105" i="1"/>
  <c r="BC105" i="1"/>
  <c r="BA105" i="1"/>
  <c r="AY105" i="1"/>
  <c r="AW105" i="1"/>
  <c r="AU105" i="1"/>
  <c r="AS105" i="1"/>
  <c r="AQ105" i="1"/>
  <c r="AO105" i="1"/>
  <c r="AM105" i="1"/>
  <c r="AK105" i="1"/>
  <c r="AI105" i="1"/>
  <c r="AG105" i="1"/>
  <c r="AE105" i="1"/>
  <c r="AC105" i="1"/>
  <c r="AA105" i="1"/>
  <c r="Y105" i="1"/>
  <c r="W105" i="1"/>
  <c r="U105" i="1"/>
  <c r="S105" i="1"/>
  <c r="Q105" i="1"/>
  <c r="O105" i="1"/>
  <c r="M105" i="1"/>
  <c r="CV104" i="1"/>
  <c r="CS104" i="1"/>
  <c r="CQ104" i="1"/>
  <c r="CO104" i="1"/>
  <c r="CM104" i="1"/>
  <c r="CK104" i="1"/>
  <c r="CI104" i="1"/>
  <c r="CG104" i="1"/>
  <c r="CE104" i="1"/>
  <c r="CC104" i="1"/>
  <c r="CA104" i="1"/>
  <c r="BY104" i="1"/>
  <c r="BW104" i="1"/>
  <c r="BU104" i="1"/>
  <c r="BS104" i="1"/>
  <c r="BQ104" i="1"/>
  <c r="BO104" i="1"/>
  <c r="BM104" i="1"/>
  <c r="BK104" i="1"/>
  <c r="BI104" i="1"/>
  <c r="BG104" i="1"/>
  <c r="BE104" i="1"/>
  <c r="BC104" i="1"/>
  <c r="BA104" i="1"/>
  <c r="AY104" i="1"/>
  <c r="AW104" i="1"/>
  <c r="AU104" i="1"/>
  <c r="AS104" i="1"/>
  <c r="AQ104" i="1"/>
  <c r="AO104" i="1"/>
  <c r="AM104" i="1"/>
  <c r="AK104" i="1"/>
  <c r="AI104" i="1"/>
  <c r="AG104" i="1"/>
  <c r="AE104" i="1"/>
  <c r="AC104" i="1"/>
  <c r="AA104" i="1"/>
  <c r="Y104" i="1"/>
  <c r="W104" i="1"/>
  <c r="U104" i="1"/>
  <c r="S104" i="1"/>
  <c r="Q104" i="1"/>
  <c r="O104" i="1"/>
  <c r="M104" i="1"/>
  <c r="CS103" i="1"/>
  <c r="CQ103" i="1"/>
  <c r="CO103" i="1"/>
  <c r="CM103" i="1"/>
  <c r="CK103" i="1"/>
  <c r="CI103" i="1"/>
  <c r="CG103" i="1"/>
  <c r="CE103" i="1"/>
  <c r="CC103" i="1"/>
  <c r="CA103" i="1"/>
  <c r="BY103" i="1"/>
  <c r="BW103" i="1"/>
  <c r="BU103" i="1"/>
  <c r="BS103" i="1"/>
  <c r="BQ103" i="1"/>
  <c r="BO103" i="1"/>
  <c r="BM103" i="1"/>
  <c r="BK103" i="1"/>
  <c r="BI103" i="1"/>
  <c r="BG103" i="1"/>
  <c r="BE103" i="1"/>
  <c r="BC103" i="1"/>
  <c r="BA103" i="1"/>
  <c r="AY103" i="1"/>
  <c r="AW103" i="1"/>
  <c r="AU103" i="1"/>
  <c r="AS103" i="1"/>
  <c r="AQ103" i="1"/>
  <c r="AO103" i="1"/>
  <c r="AM103" i="1"/>
  <c r="AK103" i="1"/>
  <c r="AI103" i="1"/>
  <c r="AG103" i="1"/>
  <c r="AE103" i="1"/>
  <c r="AC103" i="1"/>
  <c r="AA103" i="1"/>
  <c r="Y103" i="1"/>
  <c r="W103" i="1"/>
  <c r="U103" i="1"/>
  <c r="R103" i="1"/>
  <c r="CV103" i="1" s="1"/>
  <c r="Q103" i="1"/>
  <c r="O103" i="1"/>
  <c r="M103" i="1"/>
  <c r="CV102" i="1"/>
  <c r="CS102" i="1"/>
  <c r="CQ102" i="1"/>
  <c r="CO102" i="1"/>
  <c r="CM102" i="1"/>
  <c r="CK102" i="1"/>
  <c r="CI102" i="1"/>
  <c r="CG102" i="1"/>
  <c r="CE102" i="1"/>
  <c r="CC102" i="1"/>
  <c r="CA102" i="1"/>
  <c r="BY102" i="1"/>
  <c r="BW102" i="1"/>
  <c r="BU102" i="1"/>
  <c r="BS102" i="1"/>
  <c r="BQ102" i="1"/>
  <c r="BO102" i="1"/>
  <c r="BM102" i="1"/>
  <c r="BK102" i="1"/>
  <c r="BI102" i="1"/>
  <c r="BG102" i="1"/>
  <c r="BE102" i="1"/>
  <c r="BC102" i="1"/>
  <c r="BA102" i="1"/>
  <c r="AY102" i="1"/>
  <c r="AW102" i="1"/>
  <c r="AU102" i="1"/>
  <c r="AS102" i="1"/>
  <c r="AQ102" i="1"/>
  <c r="AO102" i="1"/>
  <c r="AM102" i="1"/>
  <c r="AK102" i="1"/>
  <c r="AI102" i="1"/>
  <c r="AG102" i="1"/>
  <c r="AE102" i="1"/>
  <c r="AC102" i="1"/>
  <c r="AA102" i="1"/>
  <c r="Y102" i="1"/>
  <c r="W102" i="1"/>
  <c r="U102" i="1"/>
  <c r="S102" i="1"/>
  <c r="Q102" i="1"/>
  <c r="O102" i="1"/>
  <c r="M102" i="1"/>
  <c r="CV101" i="1"/>
  <c r="CS101" i="1"/>
  <c r="CQ101" i="1"/>
  <c r="CO101" i="1"/>
  <c r="CM101" i="1"/>
  <c r="CK101" i="1"/>
  <c r="CI101" i="1"/>
  <c r="CG101" i="1"/>
  <c r="CE101" i="1"/>
  <c r="CC101" i="1"/>
  <c r="CA101" i="1"/>
  <c r="BY101" i="1"/>
  <c r="BW101" i="1"/>
  <c r="BU101" i="1"/>
  <c r="BS101" i="1"/>
  <c r="BQ101" i="1"/>
  <c r="BO101" i="1"/>
  <c r="BM101" i="1"/>
  <c r="BK101" i="1"/>
  <c r="BI101" i="1"/>
  <c r="BG101" i="1"/>
  <c r="BE101" i="1"/>
  <c r="BC101" i="1"/>
  <c r="BA101" i="1"/>
  <c r="AY101" i="1"/>
  <c r="AW101" i="1"/>
  <c r="AU101" i="1"/>
  <c r="AS101" i="1"/>
  <c r="AQ101" i="1"/>
  <c r="AO101" i="1"/>
  <c r="AM101" i="1"/>
  <c r="AK101" i="1"/>
  <c r="AI101" i="1"/>
  <c r="AG101" i="1"/>
  <c r="AE101" i="1"/>
  <c r="AC101" i="1"/>
  <c r="AA101" i="1"/>
  <c r="Y101" i="1"/>
  <c r="W101" i="1"/>
  <c r="U101" i="1"/>
  <c r="S101" i="1"/>
  <c r="Q101" i="1"/>
  <c r="O101" i="1"/>
  <c r="M101" i="1"/>
  <c r="CV100" i="1"/>
  <c r="CU100" i="1"/>
  <c r="CU84" i="1" s="1"/>
  <c r="CS100" i="1"/>
  <c r="CQ100" i="1"/>
  <c r="CO100" i="1"/>
  <c r="CM100" i="1"/>
  <c r="CK100" i="1"/>
  <c r="CI100" i="1"/>
  <c r="CG100" i="1"/>
  <c r="CE100" i="1"/>
  <c r="CC100" i="1"/>
  <c r="CA100" i="1"/>
  <c r="BY100" i="1"/>
  <c r="BW100" i="1"/>
  <c r="BU100" i="1"/>
  <c r="BS100" i="1"/>
  <c r="BQ100" i="1"/>
  <c r="BO100" i="1"/>
  <c r="BM100" i="1"/>
  <c r="BK100" i="1"/>
  <c r="BI100" i="1"/>
  <c r="BG100" i="1"/>
  <c r="BE100" i="1"/>
  <c r="BC100" i="1"/>
  <c r="BA100" i="1"/>
  <c r="AY100" i="1"/>
  <c r="AW100" i="1"/>
  <c r="AU100" i="1"/>
  <c r="AS100" i="1"/>
  <c r="AQ100" i="1"/>
  <c r="AO100" i="1"/>
  <c r="AM100" i="1"/>
  <c r="AK100" i="1"/>
  <c r="AI100" i="1"/>
  <c r="AG100" i="1"/>
  <c r="AE100" i="1"/>
  <c r="AC100" i="1"/>
  <c r="AA100" i="1"/>
  <c r="Y100" i="1"/>
  <c r="W100" i="1"/>
  <c r="U100" i="1"/>
  <c r="S100" i="1"/>
  <c r="Q100" i="1"/>
  <c r="O100" i="1"/>
  <c r="M100" i="1"/>
  <c r="CW99" i="1"/>
  <c r="CV99" i="1"/>
  <c r="CW98" i="1"/>
  <c r="CV98" i="1"/>
  <c r="CW97" i="1"/>
  <c r="CV97" i="1"/>
  <c r="CW96" i="1"/>
  <c r="CV96" i="1"/>
  <c r="CV95" i="1"/>
  <c r="S95" i="1"/>
  <c r="CW95" i="1" s="1"/>
  <c r="CV94" i="1"/>
  <c r="S94" i="1"/>
  <c r="CW94" i="1" s="1"/>
  <c r="CV93" i="1"/>
  <c r="S93" i="1"/>
  <c r="CW93" i="1" s="1"/>
  <c r="CV92" i="1"/>
  <c r="S92" i="1"/>
  <c r="CW92" i="1" s="1"/>
  <c r="CV91" i="1"/>
  <c r="S91" i="1"/>
  <c r="CW91" i="1" s="1"/>
  <c r="CV90" i="1"/>
  <c r="S90" i="1"/>
  <c r="CW90" i="1" s="1"/>
  <c r="CV89" i="1"/>
  <c r="S89" i="1"/>
  <c r="CW89" i="1" s="1"/>
  <c r="CV88" i="1"/>
  <c r="S88" i="1"/>
  <c r="CW88" i="1" s="1"/>
  <c r="CV87" i="1"/>
  <c r="CS87" i="1"/>
  <c r="CQ87" i="1"/>
  <c r="CO87" i="1"/>
  <c r="CM87" i="1"/>
  <c r="CK87" i="1"/>
  <c r="CI87" i="1"/>
  <c r="CG87" i="1"/>
  <c r="CE87" i="1"/>
  <c r="CC87" i="1"/>
  <c r="CA87" i="1"/>
  <c r="BY87" i="1"/>
  <c r="BW87" i="1"/>
  <c r="BU87" i="1"/>
  <c r="BS87" i="1"/>
  <c r="BQ87" i="1"/>
  <c r="BO87" i="1"/>
  <c r="BM87" i="1"/>
  <c r="BK87" i="1"/>
  <c r="BI87" i="1"/>
  <c r="BG87" i="1"/>
  <c r="BE87" i="1"/>
  <c r="BC87" i="1"/>
  <c r="BA87" i="1"/>
  <c r="AY87" i="1"/>
  <c r="AW87" i="1"/>
  <c r="AU87" i="1"/>
  <c r="AS87" i="1"/>
  <c r="AQ87" i="1"/>
  <c r="AO87" i="1"/>
  <c r="AM87" i="1"/>
  <c r="AK87" i="1"/>
  <c r="AI87" i="1"/>
  <c r="AG87" i="1"/>
  <c r="AE87" i="1"/>
  <c r="AC87" i="1"/>
  <c r="AA87" i="1"/>
  <c r="Y87" i="1"/>
  <c r="W87" i="1"/>
  <c r="U87" i="1"/>
  <c r="S87" i="1"/>
  <c r="Q87" i="1"/>
  <c r="O87" i="1"/>
  <c r="M87" i="1"/>
  <c r="CV86" i="1"/>
  <c r="CS86" i="1"/>
  <c r="CQ86" i="1"/>
  <c r="CO86" i="1"/>
  <c r="CM86" i="1"/>
  <c r="CK86" i="1"/>
  <c r="CI86" i="1"/>
  <c r="CG86" i="1"/>
  <c r="CE86" i="1"/>
  <c r="CC86" i="1"/>
  <c r="CA86" i="1"/>
  <c r="BY86" i="1"/>
  <c r="BW86" i="1"/>
  <c r="BU86" i="1"/>
  <c r="BS86" i="1"/>
  <c r="BQ86" i="1"/>
  <c r="BO86" i="1"/>
  <c r="BM86" i="1"/>
  <c r="BK86" i="1"/>
  <c r="BI86" i="1"/>
  <c r="BG86" i="1"/>
  <c r="BE86" i="1"/>
  <c r="BC86" i="1"/>
  <c r="BA86" i="1"/>
  <c r="AY86" i="1"/>
  <c r="AW86" i="1"/>
  <c r="AU86" i="1"/>
  <c r="AS86" i="1"/>
  <c r="AQ86" i="1"/>
  <c r="AO86" i="1"/>
  <c r="AM86" i="1"/>
  <c r="AK86" i="1"/>
  <c r="AI86" i="1"/>
  <c r="AG86" i="1"/>
  <c r="AE86" i="1"/>
  <c r="AC86" i="1"/>
  <c r="AA86" i="1"/>
  <c r="Y86" i="1"/>
  <c r="W86" i="1"/>
  <c r="U86" i="1"/>
  <c r="S86" i="1"/>
  <c r="Q86" i="1"/>
  <c r="O86" i="1"/>
  <c r="M86" i="1"/>
  <c r="CV85" i="1"/>
  <c r="CS85" i="1"/>
  <c r="CQ85" i="1"/>
  <c r="CO85" i="1"/>
  <c r="CM85" i="1"/>
  <c r="CK85" i="1"/>
  <c r="CI85" i="1"/>
  <c r="CG85" i="1"/>
  <c r="CE85" i="1"/>
  <c r="CC85" i="1"/>
  <c r="CA85" i="1"/>
  <c r="BY85" i="1"/>
  <c r="BW85" i="1"/>
  <c r="BU85" i="1"/>
  <c r="BS85" i="1"/>
  <c r="BQ85" i="1"/>
  <c r="BO85" i="1"/>
  <c r="BM85" i="1"/>
  <c r="BK85" i="1"/>
  <c r="BI85" i="1"/>
  <c r="BG85" i="1"/>
  <c r="BE85" i="1"/>
  <c r="BC85" i="1"/>
  <c r="BA85" i="1"/>
  <c r="AY85" i="1"/>
  <c r="AW85" i="1"/>
  <c r="AU85" i="1"/>
  <c r="AS85" i="1"/>
  <c r="AQ85" i="1"/>
  <c r="AO85" i="1"/>
  <c r="AM85" i="1"/>
  <c r="AK85" i="1"/>
  <c r="AI85" i="1"/>
  <c r="AG85" i="1"/>
  <c r="AE85" i="1"/>
  <c r="AC85" i="1"/>
  <c r="AA85" i="1"/>
  <c r="Y85" i="1"/>
  <c r="W85" i="1"/>
  <c r="U85" i="1"/>
  <c r="S85" i="1"/>
  <c r="Q85" i="1"/>
  <c r="O85" i="1"/>
  <c r="M85" i="1"/>
  <c r="CT84" i="1"/>
  <c r="CR84" i="1"/>
  <c r="CP84" i="1"/>
  <c r="CN84" i="1"/>
  <c r="CL84" i="1"/>
  <c r="CJ84" i="1"/>
  <c r="CH84" i="1"/>
  <c r="CF84" i="1"/>
  <c r="CD84" i="1"/>
  <c r="CB84" i="1"/>
  <c r="BZ84" i="1"/>
  <c r="BX84" i="1"/>
  <c r="BV84" i="1"/>
  <c r="BT84" i="1"/>
  <c r="BR84" i="1"/>
  <c r="BP84" i="1"/>
  <c r="BN84" i="1"/>
  <c r="BL84" i="1"/>
  <c r="BJ84" i="1"/>
  <c r="BH84" i="1"/>
  <c r="BF84" i="1"/>
  <c r="BD84" i="1"/>
  <c r="BB84" i="1"/>
  <c r="AZ84" i="1"/>
  <c r="AX84" i="1"/>
  <c r="AV84" i="1"/>
  <c r="AT84" i="1"/>
  <c r="AR84" i="1"/>
  <c r="AP84" i="1"/>
  <c r="AN84" i="1"/>
  <c r="AL84" i="1"/>
  <c r="AJ84" i="1"/>
  <c r="AH84" i="1"/>
  <c r="AF84" i="1"/>
  <c r="AD84" i="1"/>
  <c r="AB84" i="1"/>
  <c r="Z84" i="1"/>
  <c r="X84" i="1"/>
  <c r="V84" i="1"/>
  <c r="T84" i="1"/>
  <c r="R84" i="1"/>
  <c r="P84" i="1"/>
  <c r="N84" i="1"/>
  <c r="L84" i="1"/>
  <c r="CV83" i="1"/>
  <c r="CS83" i="1"/>
  <c r="CQ83" i="1"/>
  <c r="CO83" i="1"/>
  <c r="CM83" i="1"/>
  <c r="CK83" i="1"/>
  <c r="CI83" i="1"/>
  <c r="CG83" i="1"/>
  <c r="CE83" i="1"/>
  <c r="CC83" i="1"/>
  <c r="CA83" i="1"/>
  <c r="BY83" i="1"/>
  <c r="BW83" i="1"/>
  <c r="BU83" i="1"/>
  <c r="BS83" i="1"/>
  <c r="BQ83" i="1"/>
  <c r="BO83" i="1"/>
  <c r="BM83" i="1"/>
  <c r="BK83" i="1"/>
  <c r="BI83" i="1"/>
  <c r="BG83" i="1"/>
  <c r="BE83" i="1"/>
  <c r="BC83" i="1"/>
  <c r="BA83" i="1"/>
  <c r="AY83" i="1"/>
  <c r="AW83" i="1"/>
  <c r="AU83" i="1"/>
  <c r="AS83" i="1"/>
  <c r="AQ83" i="1"/>
  <c r="AO83" i="1"/>
  <c r="AM83" i="1"/>
  <c r="AK83" i="1"/>
  <c r="AI83" i="1"/>
  <c r="AG83" i="1"/>
  <c r="AE83" i="1"/>
  <c r="AC83" i="1"/>
  <c r="AA83" i="1"/>
  <c r="Y83" i="1"/>
  <c r="W83" i="1"/>
  <c r="U83" i="1"/>
  <c r="S83" i="1"/>
  <c r="Q83" i="1"/>
  <c r="O83" i="1"/>
  <c r="M83" i="1"/>
  <c r="CV82" i="1"/>
  <c r="CS82" i="1"/>
  <c r="CQ82" i="1"/>
  <c r="CO82" i="1"/>
  <c r="CM82" i="1"/>
  <c r="CK82" i="1"/>
  <c r="CI82" i="1"/>
  <c r="CG82" i="1"/>
  <c r="CE82" i="1"/>
  <c r="CC82" i="1"/>
  <c r="CA82" i="1"/>
  <c r="BY82" i="1"/>
  <c r="BW82" i="1"/>
  <c r="BU82" i="1"/>
  <c r="BS82" i="1"/>
  <c r="BQ82" i="1"/>
  <c r="BO82" i="1"/>
  <c r="BM82" i="1"/>
  <c r="BK82" i="1"/>
  <c r="BI82" i="1"/>
  <c r="BG82" i="1"/>
  <c r="BE82" i="1"/>
  <c r="BC82" i="1"/>
  <c r="BA82" i="1"/>
  <c r="AY82" i="1"/>
  <c r="AW82" i="1"/>
  <c r="AU82" i="1"/>
  <c r="AS82" i="1"/>
  <c r="AQ82" i="1"/>
  <c r="AO82" i="1"/>
  <c r="AM82" i="1"/>
  <c r="AK82" i="1"/>
  <c r="AI82" i="1"/>
  <c r="AG82" i="1"/>
  <c r="AE82" i="1"/>
  <c r="AC82" i="1"/>
  <c r="AA82" i="1"/>
  <c r="Y82" i="1"/>
  <c r="W82" i="1"/>
  <c r="U82" i="1"/>
  <c r="S82" i="1"/>
  <c r="Q82" i="1"/>
  <c r="O82" i="1"/>
  <c r="M82" i="1"/>
  <c r="CV81" i="1"/>
  <c r="CS81" i="1"/>
  <c r="CQ81" i="1"/>
  <c r="CO81" i="1"/>
  <c r="CM81" i="1"/>
  <c r="CK81" i="1"/>
  <c r="CI81" i="1"/>
  <c r="CG81" i="1"/>
  <c r="CE81" i="1"/>
  <c r="CC81" i="1"/>
  <c r="CA81" i="1"/>
  <c r="BY81" i="1"/>
  <c r="BW81" i="1"/>
  <c r="BU81" i="1"/>
  <c r="BS81" i="1"/>
  <c r="BQ81" i="1"/>
  <c r="BO81" i="1"/>
  <c r="BM81" i="1"/>
  <c r="BK81" i="1"/>
  <c r="BI81" i="1"/>
  <c r="BG81" i="1"/>
  <c r="BE81" i="1"/>
  <c r="BC81" i="1"/>
  <c r="BA81" i="1"/>
  <c r="AY81" i="1"/>
  <c r="AW81" i="1"/>
  <c r="AU81" i="1"/>
  <c r="AS81" i="1"/>
  <c r="AQ81" i="1"/>
  <c r="AO81" i="1"/>
  <c r="AM81" i="1"/>
  <c r="AK81" i="1"/>
  <c r="AI81" i="1"/>
  <c r="AG81" i="1"/>
  <c r="AE81" i="1"/>
  <c r="AC81" i="1"/>
  <c r="AA81" i="1"/>
  <c r="Y81" i="1"/>
  <c r="W81" i="1"/>
  <c r="U81" i="1"/>
  <c r="S81" i="1"/>
  <c r="Q81" i="1"/>
  <c r="O81" i="1"/>
  <c r="M81" i="1"/>
  <c r="CV80" i="1"/>
  <c r="CS80" i="1"/>
  <c r="CS79" i="1" s="1"/>
  <c r="CQ80" i="1"/>
  <c r="CQ79" i="1" s="1"/>
  <c r="CO80" i="1"/>
  <c r="CO79" i="1" s="1"/>
  <c r="CM80" i="1"/>
  <c r="CK80" i="1"/>
  <c r="CK79" i="1" s="1"/>
  <c r="CI80" i="1"/>
  <c r="CG80" i="1"/>
  <c r="CG79" i="1" s="1"/>
  <c r="CE80" i="1"/>
  <c r="CC80" i="1"/>
  <c r="CC79" i="1" s="1"/>
  <c r="CA80" i="1"/>
  <c r="BY80" i="1"/>
  <c r="BY79" i="1" s="1"/>
  <c r="BW80" i="1"/>
  <c r="BU80" i="1"/>
  <c r="BU79" i="1" s="1"/>
  <c r="BS80" i="1"/>
  <c r="BS79" i="1" s="1"/>
  <c r="BQ80" i="1"/>
  <c r="BO80" i="1"/>
  <c r="BM80" i="1"/>
  <c r="BM79" i="1" s="1"/>
  <c r="BK80" i="1"/>
  <c r="BK79" i="1" s="1"/>
  <c r="BI80" i="1"/>
  <c r="BI79" i="1" s="1"/>
  <c r="BG80" i="1"/>
  <c r="BE80" i="1"/>
  <c r="BE79" i="1" s="1"/>
  <c r="BC80" i="1"/>
  <c r="BA80" i="1"/>
  <c r="BA79" i="1" s="1"/>
  <c r="AY80" i="1"/>
  <c r="AW80" i="1"/>
  <c r="AW79" i="1" s="1"/>
  <c r="AU80" i="1"/>
  <c r="AS80" i="1"/>
  <c r="AS79" i="1" s="1"/>
  <c r="AQ80" i="1"/>
  <c r="AO80" i="1"/>
  <c r="AO79" i="1" s="1"/>
  <c r="AM80" i="1"/>
  <c r="AM79" i="1" s="1"/>
  <c r="AK80" i="1"/>
  <c r="AI80" i="1"/>
  <c r="AG80" i="1"/>
  <c r="AG79" i="1" s="1"/>
  <c r="AE80" i="1"/>
  <c r="AE79" i="1" s="1"/>
  <c r="AC80" i="1"/>
  <c r="AC79" i="1" s="1"/>
  <c r="AA80" i="1"/>
  <c r="Y80" i="1"/>
  <c r="Y79" i="1" s="1"/>
  <c r="W80" i="1"/>
  <c r="U80" i="1"/>
  <c r="U79" i="1" s="1"/>
  <c r="S80" i="1"/>
  <c r="Q80" i="1"/>
  <c r="Q79" i="1" s="1"/>
  <c r="O80" i="1"/>
  <c r="M80" i="1"/>
  <c r="M79" i="1" s="1"/>
  <c r="CU79" i="1"/>
  <c r="CT79" i="1"/>
  <c r="CR79" i="1"/>
  <c r="CP79" i="1"/>
  <c r="CN79" i="1"/>
  <c r="CL79" i="1"/>
  <c r="CJ79" i="1"/>
  <c r="CI79" i="1"/>
  <c r="CH79" i="1"/>
  <c r="CF79" i="1"/>
  <c r="CD79" i="1"/>
  <c r="CB79" i="1"/>
  <c r="CA79" i="1"/>
  <c r="BZ79" i="1"/>
  <c r="BX79" i="1"/>
  <c r="BV79" i="1"/>
  <c r="BT79" i="1"/>
  <c r="BR79" i="1"/>
  <c r="BQ79" i="1"/>
  <c r="BP79" i="1"/>
  <c r="BN79" i="1"/>
  <c r="BL79" i="1"/>
  <c r="BJ79" i="1"/>
  <c r="BH79" i="1"/>
  <c r="BF79" i="1"/>
  <c r="BD79" i="1"/>
  <c r="BC79" i="1"/>
  <c r="BB79" i="1"/>
  <c r="AZ79" i="1"/>
  <c r="AX79" i="1"/>
  <c r="AV79" i="1"/>
  <c r="AU79" i="1"/>
  <c r="AT79" i="1"/>
  <c r="AR79" i="1"/>
  <c r="AP79" i="1"/>
  <c r="AN79" i="1"/>
  <c r="AL79" i="1"/>
  <c r="AK79" i="1"/>
  <c r="AJ79" i="1"/>
  <c r="AH79" i="1"/>
  <c r="AF79" i="1"/>
  <c r="AD79" i="1"/>
  <c r="AB79" i="1"/>
  <c r="Z79" i="1"/>
  <c r="X79" i="1"/>
  <c r="W79" i="1"/>
  <c r="V79" i="1"/>
  <c r="T79" i="1"/>
  <c r="R79" i="1"/>
  <c r="P79" i="1"/>
  <c r="O79" i="1"/>
  <c r="N79" i="1"/>
  <c r="L79" i="1"/>
  <c r="CV78" i="1"/>
  <c r="CS78" i="1"/>
  <c r="CS77" i="1" s="1"/>
  <c r="CQ78" i="1"/>
  <c r="CQ77" i="1" s="1"/>
  <c r="CO78" i="1"/>
  <c r="CO77" i="1" s="1"/>
  <c r="CM78" i="1"/>
  <c r="CM77" i="1" s="1"/>
  <c r="CK78" i="1"/>
  <c r="CI78" i="1"/>
  <c r="CG78" i="1"/>
  <c r="CG77" i="1" s="1"/>
  <c r="CE78" i="1"/>
  <c r="CE77" i="1" s="1"/>
  <c r="CC78" i="1"/>
  <c r="CC77" i="1" s="1"/>
  <c r="CA78" i="1"/>
  <c r="CA77" i="1" s="1"/>
  <c r="BY78" i="1"/>
  <c r="BW78" i="1"/>
  <c r="BW77" i="1" s="1"/>
  <c r="BU78" i="1"/>
  <c r="BU77" i="1" s="1"/>
  <c r="BS78" i="1"/>
  <c r="BQ78" i="1"/>
  <c r="BQ77" i="1" s="1"/>
  <c r="BO78" i="1"/>
  <c r="BO77" i="1" s="1"/>
  <c r="BM78" i="1"/>
  <c r="BM77" i="1" s="1"/>
  <c r="BK78" i="1"/>
  <c r="BK77" i="1" s="1"/>
  <c r="BI78" i="1"/>
  <c r="BI77" i="1" s="1"/>
  <c r="BG78" i="1"/>
  <c r="BG77" i="1" s="1"/>
  <c r="BE78" i="1"/>
  <c r="BE77" i="1" s="1"/>
  <c r="BC78" i="1"/>
  <c r="BC77" i="1" s="1"/>
  <c r="BA78" i="1"/>
  <c r="BA77" i="1" s="1"/>
  <c r="AY78" i="1"/>
  <c r="AY77" i="1" s="1"/>
  <c r="AW78" i="1"/>
  <c r="AW77" i="1" s="1"/>
  <c r="AU78" i="1"/>
  <c r="AS78" i="1"/>
  <c r="AS77" i="1" s="1"/>
  <c r="AQ78" i="1"/>
  <c r="AQ77" i="1" s="1"/>
  <c r="AO78" i="1"/>
  <c r="AO77" i="1" s="1"/>
  <c r="AM78" i="1"/>
  <c r="AM77" i="1" s="1"/>
  <c r="AK78" i="1"/>
  <c r="AK77" i="1" s="1"/>
  <c r="AI78" i="1"/>
  <c r="AI77" i="1" s="1"/>
  <c r="AG78" i="1"/>
  <c r="AE78" i="1"/>
  <c r="AE77" i="1" s="1"/>
  <c r="AC78" i="1"/>
  <c r="AC77" i="1" s="1"/>
  <c r="AA78" i="1"/>
  <c r="AA77" i="1" s="1"/>
  <c r="Y78" i="1"/>
  <c r="W78" i="1"/>
  <c r="U78" i="1"/>
  <c r="U77" i="1" s="1"/>
  <c r="S78" i="1"/>
  <c r="S77" i="1" s="1"/>
  <c r="Q78" i="1"/>
  <c r="Q77" i="1" s="1"/>
  <c r="O78" i="1"/>
  <c r="O77" i="1" s="1"/>
  <c r="M78" i="1"/>
  <c r="M77" i="1" s="1"/>
  <c r="CV77" i="1"/>
  <c r="CU77" i="1"/>
  <c r="CT77" i="1"/>
  <c r="CR77" i="1"/>
  <c r="CP77" i="1"/>
  <c r="CN77" i="1"/>
  <c r="CL77" i="1"/>
  <c r="CK77" i="1"/>
  <c r="CJ77" i="1"/>
  <c r="CI77" i="1"/>
  <c r="CH77" i="1"/>
  <c r="CF77" i="1"/>
  <c r="CD77" i="1"/>
  <c r="CB77" i="1"/>
  <c r="BZ77" i="1"/>
  <c r="BY77" i="1"/>
  <c r="BX77" i="1"/>
  <c r="BV77" i="1"/>
  <c r="BT77" i="1"/>
  <c r="BS77" i="1"/>
  <c r="BR77" i="1"/>
  <c r="BP77" i="1"/>
  <c r="BN77" i="1"/>
  <c r="BL77" i="1"/>
  <c r="BJ77" i="1"/>
  <c r="BH77" i="1"/>
  <c r="BF77" i="1"/>
  <c r="BD77" i="1"/>
  <c r="BB77" i="1"/>
  <c r="AZ77" i="1"/>
  <c r="AX77" i="1"/>
  <c r="AV77" i="1"/>
  <c r="AU77" i="1"/>
  <c r="AT77" i="1"/>
  <c r="AR77" i="1"/>
  <c r="AP77" i="1"/>
  <c r="AN77" i="1"/>
  <c r="AL77" i="1"/>
  <c r="AJ77" i="1"/>
  <c r="AH77" i="1"/>
  <c r="AG77" i="1"/>
  <c r="AF77" i="1"/>
  <c r="AD77" i="1"/>
  <c r="AB77" i="1"/>
  <c r="Z77" i="1"/>
  <c r="Y77" i="1"/>
  <c r="X77" i="1"/>
  <c r="W77" i="1"/>
  <c r="V77" i="1"/>
  <c r="T77" i="1"/>
  <c r="R77" i="1"/>
  <c r="P77" i="1"/>
  <c r="N77" i="1"/>
  <c r="L77" i="1"/>
  <c r="CV76" i="1"/>
  <c r="CS76" i="1"/>
  <c r="CQ76" i="1"/>
  <c r="CO76" i="1"/>
  <c r="CM76" i="1"/>
  <c r="CK76" i="1"/>
  <c r="CI76" i="1"/>
  <c r="CG76" i="1"/>
  <c r="CE76" i="1"/>
  <c r="CC76" i="1"/>
  <c r="CA76" i="1"/>
  <c r="BY76" i="1"/>
  <c r="BW76" i="1"/>
  <c r="BU76" i="1"/>
  <c r="BS76" i="1"/>
  <c r="BQ76" i="1"/>
  <c r="BO76" i="1"/>
  <c r="BM76" i="1"/>
  <c r="BK76" i="1"/>
  <c r="BI76" i="1"/>
  <c r="BG76" i="1"/>
  <c r="BE76" i="1"/>
  <c r="BC76" i="1"/>
  <c r="BA76" i="1"/>
  <c r="AY76" i="1"/>
  <c r="AW76" i="1"/>
  <c r="AU76" i="1"/>
  <c r="AS76" i="1"/>
  <c r="AQ76" i="1"/>
  <c r="AO76" i="1"/>
  <c r="AM76" i="1"/>
  <c r="AK76" i="1"/>
  <c r="AI76" i="1"/>
  <c r="AG76" i="1"/>
  <c r="AE76" i="1"/>
  <c r="AC76" i="1"/>
  <c r="AA76" i="1"/>
  <c r="Y76" i="1"/>
  <c r="W76" i="1"/>
  <c r="U76" i="1"/>
  <c r="S76" i="1"/>
  <c r="Q76" i="1"/>
  <c r="O76" i="1"/>
  <c r="M76" i="1"/>
  <c r="CV75" i="1"/>
  <c r="CS75" i="1"/>
  <c r="CS74" i="1" s="1"/>
  <c r="CQ75" i="1"/>
  <c r="CQ74" i="1" s="1"/>
  <c r="CO75" i="1"/>
  <c r="CO74" i="1" s="1"/>
  <c r="CM75" i="1"/>
  <c r="CM74" i="1" s="1"/>
  <c r="CK75" i="1"/>
  <c r="CK74" i="1" s="1"/>
  <c r="CI75" i="1"/>
  <c r="CI74" i="1" s="1"/>
  <c r="CG75" i="1"/>
  <c r="CG74" i="1" s="1"/>
  <c r="CE75" i="1"/>
  <c r="CE74" i="1" s="1"/>
  <c r="CC75" i="1"/>
  <c r="CC74" i="1" s="1"/>
  <c r="CA75" i="1"/>
  <c r="CA74" i="1" s="1"/>
  <c r="BY75" i="1"/>
  <c r="BY74" i="1" s="1"/>
  <c r="BW75" i="1"/>
  <c r="BW74" i="1" s="1"/>
  <c r="BU75" i="1"/>
  <c r="BU74" i="1" s="1"/>
  <c r="BS75" i="1"/>
  <c r="BS74" i="1" s="1"/>
  <c r="BQ75" i="1"/>
  <c r="BQ74" i="1" s="1"/>
  <c r="BO75" i="1"/>
  <c r="BO74" i="1" s="1"/>
  <c r="BM75" i="1"/>
  <c r="BM74" i="1" s="1"/>
  <c r="BK75" i="1"/>
  <c r="BK74" i="1" s="1"/>
  <c r="BI75" i="1"/>
  <c r="BI74" i="1" s="1"/>
  <c r="BG75" i="1"/>
  <c r="BG74" i="1" s="1"/>
  <c r="BE75" i="1"/>
  <c r="BE74" i="1" s="1"/>
  <c r="BC75" i="1"/>
  <c r="BC74" i="1" s="1"/>
  <c r="BA75" i="1"/>
  <c r="BA74" i="1" s="1"/>
  <c r="AY75" i="1"/>
  <c r="AY74" i="1" s="1"/>
  <c r="AW75" i="1"/>
  <c r="AW74" i="1" s="1"/>
  <c r="AU75" i="1"/>
  <c r="AU74" i="1" s="1"/>
  <c r="AS75" i="1"/>
  <c r="AS74" i="1" s="1"/>
  <c r="AQ75" i="1"/>
  <c r="AQ74" i="1" s="1"/>
  <c r="AO75" i="1"/>
  <c r="AO74" i="1" s="1"/>
  <c r="AM75" i="1"/>
  <c r="AM74" i="1" s="1"/>
  <c r="AK75" i="1"/>
  <c r="AK74" i="1" s="1"/>
  <c r="AI75" i="1"/>
  <c r="AI74" i="1" s="1"/>
  <c r="AG75" i="1"/>
  <c r="AG74" i="1" s="1"/>
  <c r="AE75" i="1"/>
  <c r="AE74" i="1" s="1"/>
  <c r="AC75" i="1"/>
  <c r="AC74" i="1" s="1"/>
  <c r="AA75" i="1"/>
  <c r="AA74" i="1" s="1"/>
  <c r="Y75" i="1"/>
  <c r="Y74" i="1" s="1"/>
  <c r="W75" i="1"/>
  <c r="W74" i="1" s="1"/>
  <c r="U75" i="1"/>
  <c r="U74" i="1" s="1"/>
  <c r="S75" i="1"/>
  <c r="S74" i="1" s="1"/>
  <c r="Q75" i="1"/>
  <c r="Q74" i="1" s="1"/>
  <c r="O75" i="1"/>
  <c r="M75" i="1"/>
  <c r="M74" i="1" s="1"/>
  <c r="CV74" i="1"/>
  <c r="CU74" i="1"/>
  <c r="CT74" i="1"/>
  <c r="CR74" i="1"/>
  <c r="CP74" i="1"/>
  <c r="CN74" i="1"/>
  <c r="CL74" i="1"/>
  <c r="CJ74" i="1"/>
  <c r="CH74" i="1"/>
  <c r="CF74" i="1"/>
  <c r="CD74" i="1"/>
  <c r="CB74" i="1"/>
  <c r="BZ74" i="1"/>
  <c r="BX74" i="1"/>
  <c r="BV74" i="1"/>
  <c r="BT74" i="1"/>
  <c r="BR74" i="1"/>
  <c r="BP74" i="1"/>
  <c r="BN74" i="1"/>
  <c r="BL74" i="1"/>
  <c r="BJ74" i="1"/>
  <c r="BH74" i="1"/>
  <c r="BF74" i="1"/>
  <c r="BD74" i="1"/>
  <c r="BB74" i="1"/>
  <c r="AZ74" i="1"/>
  <c r="AX74" i="1"/>
  <c r="AV74" i="1"/>
  <c r="AT74" i="1"/>
  <c r="AR74" i="1"/>
  <c r="AP74" i="1"/>
  <c r="AN74" i="1"/>
  <c r="AL74" i="1"/>
  <c r="AJ74" i="1"/>
  <c r="AH74" i="1"/>
  <c r="AF74" i="1"/>
  <c r="AD74" i="1"/>
  <c r="AB74" i="1"/>
  <c r="Z74" i="1"/>
  <c r="X74" i="1"/>
  <c r="V74" i="1"/>
  <c r="T74" i="1"/>
  <c r="R74" i="1"/>
  <c r="P74" i="1"/>
  <c r="N74" i="1"/>
  <c r="L74" i="1"/>
  <c r="CW73" i="1"/>
  <c r="CV73" i="1"/>
  <c r="CV72" i="1"/>
  <c r="CS72" i="1"/>
  <c r="CQ72" i="1"/>
  <c r="CO72" i="1"/>
  <c r="CM72" i="1"/>
  <c r="CK72" i="1"/>
  <c r="CI72" i="1"/>
  <c r="CG72" i="1"/>
  <c r="CE72" i="1"/>
  <c r="CC72" i="1"/>
  <c r="CA72" i="1"/>
  <c r="BY72" i="1"/>
  <c r="BW72" i="1"/>
  <c r="BU72" i="1"/>
  <c r="BS72" i="1"/>
  <c r="BQ72" i="1"/>
  <c r="BO72" i="1"/>
  <c r="BM72" i="1"/>
  <c r="BK72" i="1"/>
  <c r="BI72" i="1"/>
  <c r="BG72" i="1"/>
  <c r="BE72" i="1"/>
  <c r="BC72" i="1"/>
  <c r="BA72" i="1"/>
  <c r="AY72" i="1"/>
  <c r="AW72" i="1"/>
  <c r="AU72" i="1"/>
  <c r="AS72" i="1"/>
  <c r="AQ72" i="1"/>
  <c r="AO72" i="1"/>
  <c r="AM72" i="1"/>
  <c r="AK72" i="1"/>
  <c r="AI72" i="1"/>
  <c r="AG72" i="1"/>
  <c r="AE72" i="1"/>
  <c r="AC72" i="1"/>
  <c r="AA72" i="1"/>
  <c r="Y72" i="1"/>
  <c r="W72" i="1"/>
  <c r="U72" i="1"/>
  <c r="S72" i="1"/>
  <c r="Q72" i="1"/>
  <c r="O72" i="1"/>
  <c r="M72" i="1"/>
  <c r="CV71" i="1"/>
  <c r="CS71" i="1"/>
  <c r="CS70" i="1" s="1"/>
  <c r="CQ71" i="1"/>
  <c r="CO71" i="1"/>
  <c r="CO70" i="1" s="1"/>
  <c r="CM71" i="1"/>
  <c r="CK71" i="1"/>
  <c r="CK70" i="1" s="1"/>
  <c r="CI71" i="1"/>
  <c r="CG71" i="1"/>
  <c r="CG70" i="1" s="1"/>
  <c r="CE71" i="1"/>
  <c r="CC71" i="1"/>
  <c r="CC70" i="1" s="1"/>
  <c r="CA71" i="1"/>
  <c r="CA70" i="1" s="1"/>
  <c r="BY71" i="1"/>
  <c r="BY70" i="1" s="1"/>
  <c r="BW71" i="1"/>
  <c r="BU71" i="1"/>
  <c r="BU70" i="1" s="1"/>
  <c r="BS71" i="1"/>
  <c r="BQ71" i="1"/>
  <c r="BO71" i="1"/>
  <c r="BM71" i="1"/>
  <c r="BM70" i="1" s="1"/>
  <c r="BK71" i="1"/>
  <c r="BI71" i="1"/>
  <c r="BI70" i="1" s="1"/>
  <c r="BG71" i="1"/>
  <c r="BE71" i="1"/>
  <c r="BE70" i="1" s="1"/>
  <c r="BC71" i="1"/>
  <c r="BC70" i="1" s="1"/>
  <c r="BA71" i="1"/>
  <c r="BA70" i="1" s="1"/>
  <c r="AY71" i="1"/>
  <c r="AW71" i="1"/>
  <c r="AW70" i="1" s="1"/>
  <c r="AU71" i="1"/>
  <c r="AS71" i="1"/>
  <c r="AS70" i="1" s="1"/>
  <c r="AQ71" i="1"/>
  <c r="AO71" i="1"/>
  <c r="AO70" i="1" s="1"/>
  <c r="AM71" i="1"/>
  <c r="AK71" i="1"/>
  <c r="AK70" i="1" s="1"/>
  <c r="AI71" i="1"/>
  <c r="AG71" i="1"/>
  <c r="AG70" i="1" s="1"/>
  <c r="AE71" i="1"/>
  <c r="AE70" i="1" s="1"/>
  <c r="AC71" i="1"/>
  <c r="AC70" i="1" s="1"/>
  <c r="AA71" i="1"/>
  <c r="Y71" i="1"/>
  <c r="Y70" i="1" s="1"/>
  <c r="W71" i="1"/>
  <c r="U71" i="1"/>
  <c r="U70" i="1" s="1"/>
  <c r="S71" i="1"/>
  <c r="Q71" i="1"/>
  <c r="Q70" i="1" s="1"/>
  <c r="O71" i="1"/>
  <c r="M71" i="1"/>
  <c r="M70" i="1" s="1"/>
  <c r="CU70" i="1"/>
  <c r="CT70" i="1"/>
  <c r="CR70" i="1"/>
  <c r="CQ70" i="1"/>
  <c r="CP70" i="1"/>
  <c r="CN70" i="1"/>
  <c r="CL70" i="1"/>
  <c r="CJ70" i="1"/>
  <c r="CI70" i="1"/>
  <c r="CH70" i="1"/>
  <c r="CF70" i="1"/>
  <c r="CD70" i="1"/>
  <c r="CB70" i="1"/>
  <c r="BZ70" i="1"/>
  <c r="BX70" i="1"/>
  <c r="BV70" i="1"/>
  <c r="BT70" i="1"/>
  <c r="BS70" i="1"/>
  <c r="BR70" i="1"/>
  <c r="BQ70" i="1"/>
  <c r="BP70" i="1"/>
  <c r="BN70" i="1"/>
  <c r="BL70" i="1"/>
  <c r="BK70" i="1"/>
  <c r="BJ70" i="1"/>
  <c r="BH70" i="1"/>
  <c r="BF70" i="1"/>
  <c r="BD70" i="1"/>
  <c r="BB70" i="1"/>
  <c r="AZ70" i="1"/>
  <c r="AX70" i="1"/>
  <c r="AV70" i="1"/>
  <c r="AU70" i="1"/>
  <c r="AT70" i="1"/>
  <c r="AR70" i="1"/>
  <c r="AP70" i="1"/>
  <c r="AN70" i="1"/>
  <c r="AM70" i="1"/>
  <c r="AL70" i="1"/>
  <c r="AJ70" i="1"/>
  <c r="AH70" i="1"/>
  <c r="AF70" i="1"/>
  <c r="AD70" i="1"/>
  <c r="AB70" i="1"/>
  <c r="Z70" i="1"/>
  <c r="X70" i="1"/>
  <c r="W70" i="1"/>
  <c r="V70" i="1"/>
  <c r="T70" i="1"/>
  <c r="R70" i="1"/>
  <c r="P70" i="1"/>
  <c r="O70" i="1"/>
  <c r="N70" i="1"/>
  <c r="L70" i="1"/>
  <c r="CV69" i="1"/>
  <c r="CU69" i="1"/>
  <c r="CS69" i="1"/>
  <c r="CQ69" i="1"/>
  <c r="CO69" i="1"/>
  <c r="CM69" i="1"/>
  <c r="CK69" i="1"/>
  <c r="CI69" i="1"/>
  <c r="CG69" i="1"/>
  <c r="CE69" i="1"/>
  <c r="CC69" i="1"/>
  <c r="CA69" i="1"/>
  <c r="BY69" i="1"/>
  <c r="BW69" i="1"/>
  <c r="BU69" i="1"/>
  <c r="BS69" i="1"/>
  <c r="BQ69" i="1"/>
  <c r="BO69" i="1"/>
  <c r="BM69" i="1"/>
  <c r="BK69" i="1"/>
  <c r="BI69" i="1"/>
  <c r="BG69" i="1"/>
  <c r="BE69" i="1"/>
  <c r="BC69" i="1"/>
  <c r="BA69" i="1"/>
  <c r="AY69" i="1"/>
  <c r="AW69" i="1"/>
  <c r="AU69" i="1"/>
  <c r="AS69" i="1"/>
  <c r="AQ69" i="1"/>
  <c r="AO69" i="1"/>
  <c r="AM69" i="1"/>
  <c r="AK69" i="1"/>
  <c r="AI69" i="1"/>
  <c r="AG69" i="1"/>
  <c r="AE69" i="1"/>
  <c r="AC69" i="1"/>
  <c r="AA69" i="1"/>
  <c r="Y69" i="1"/>
  <c r="W69" i="1"/>
  <c r="U69" i="1"/>
  <c r="S69" i="1"/>
  <c r="Q69" i="1"/>
  <c r="O69" i="1"/>
  <c r="M69" i="1"/>
  <c r="CV68" i="1"/>
  <c r="CS68" i="1"/>
  <c r="CS67" i="1" s="1"/>
  <c r="CQ68" i="1"/>
  <c r="CQ67" i="1" s="1"/>
  <c r="CO68" i="1"/>
  <c r="CO67" i="1" s="1"/>
  <c r="CM68" i="1"/>
  <c r="CM67" i="1" s="1"/>
  <c r="CK68" i="1"/>
  <c r="CK67" i="1" s="1"/>
  <c r="CI68" i="1"/>
  <c r="CI67" i="1" s="1"/>
  <c r="CG68" i="1"/>
  <c r="CG67" i="1" s="1"/>
  <c r="CE68" i="1"/>
  <c r="CE67" i="1" s="1"/>
  <c r="CC68" i="1"/>
  <c r="CC67" i="1" s="1"/>
  <c r="CA68" i="1"/>
  <c r="CA67" i="1" s="1"/>
  <c r="BY68" i="1"/>
  <c r="BY67" i="1" s="1"/>
  <c r="BW68" i="1"/>
  <c r="BW67" i="1" s="1"/>
  <c r="BU68" i="1"/>
  <c r="BU67" i="1" s="1"/>
  <c r="BS68" i="1"/>
  <c r="BS67" i="1" s="1"/>
  <c r="BQ68" i="1"/>
  <c r="BQ67" i="1" s="1"/>
  <c r="BO68" i="1"/>
  <c r="BO67" i="1" s="1"/>
  <c r="BM68" i="1"/>
  <c r="BM67" i="1" s="1"/>
  <c r="BK68" i="1"/>
  <c r="BK67" i="1" s="1"/>
  <c r="BI68" i="1"/>
  <c r="BI67" i="1" s="1"/>
  <c r="BG68" i="1"/>
  <c r="BG67" i="1" s="1"/>
  <c r="BE68" i="1"/>
  <c r="BE67" i="1" s="1"/>
  <c r="BC68" i="1"/>
  <c r="BC67" i="1" s="1"/>
  <c r="BA68" i="1"/>
  <c r="BA67" i="1" s="1"/>
  <c r="AY68" i="1"/>
  <c r="AY67" i="1" s="1"/>
  <c r="AW68" i="1"/>
  <c r="AW67" i="1" s="1"/>
  <c r="AU68" i="1"/>
  <c r="AU67" i="1" s="1"/>
  <c r="AS68" i="1"/>
  <c r="AS67" i="1" s="1"/>
  <c r="AQ68" i="1"/>
  <c r="AQ67" i="1" s="1"/>
  <c r="AO68" i="1"/>
  <c r="AO67" i="1" s="1"/>
  <c r="AM68" i="1"/>
  <c r="AM67" i="1" s="1"/>
  <c r="AK68" i="1"/>
  <c r="AK67" i="1" s="1"/>
  <c r="AI68" i="1"/>
  <c r="AI67" i="1" s="1"/>
  <c r="AG68" i="1"/>
  <c r="AG67" i="1" s="1"/>
  <c r="AE68" i="1"/>
  <c r="AE67" i="1" s="1"/>
  <c r="AC68" i="1"/>
  <c r="AC67" i="1" s="1"/>
  <c r="AA68" i="1"/>
  <c r="Y68" i="1"/>
  <c r="Y67" i="1" s="1"/>
  <c r="W68" i="1"/>
  <c r="W67" i="1" s="1"/>
  <c r="U68" i="1"/>
  <c r="S68" i="1"/>
  <c r="S67" i="1" s="1"/>
  <c r="Q68" i="1"/>
  <c r="Q67" i="1" s="1"/>
  <c r="O68" i="1"/>
  <c r="O67" i="1" s="1"/>
  <c r="M68" i="1"/>
  <c r="M67" i="1" s="1"/>
  <c r="CU67" i="1"/>
  <c r="CT67" i="1"/>
  <c r="CR67" i="1"/>
  <c r="CP67" i="1"/>
  <c r="CN67" i="1"/>
  <c r="CL67" i="1"/>
  <c r="CJ67" i="1"/>
  <c r="CH67" i="1"/>
  <c r="CF67" i="1"/>
  <c r="CD67" i="1"/>
  <c r="CB67" i="1"/>
  <c r="BZ67" i="1"/>
  <c r="BX67" i="1"/>
  <c r="BV67" i="1"/>
  <c r="BT67" i="1"/>
  <c r="BR67" i="1"/>
  <c r="BP67" i="1"/>
  <c r="BN67" i="1"/>
  <c r="BL67" i="1"/>
  <c r="BJ67" i="1"/>
  <c r="BH67" i="1"/>
  <c r="BF67" i="1"/>
  <c r="BD67" i="1"/>
  <c r="BB67" i="1"/>
  <c r="AZ67" i="1"/>
  <c r="AX67" i="1"/>
  <c r="AV67" i="1"/>
  <c r="AT67" i="1"/>
  <c r="AR67" i="1"/>
  <c r="AP67" i="1"/>
  <c r="AN67" i="1"/>
  <c r="AL67" i="1"/>
  <c r="AJ67" i="1"/>
  <c r="AH67" i="1"/>
  <c r="AF67" i="1"/>
  <c r="AD67" i="1"/>
  <c r="AB67" i="1"/>
  <c r="AA67" i="1"/>
  <c r="Z67" i="1"/>
  <c r="X67" i="1"/>
  <c r="V67" i="1"/>
  <c r="U67" i="1"/>
  <c r="T67" i="1"/>
  <c r="R67" i="1"/>
  <c r="P67" i="1"/>
  <c r="N67" i="1"/>
  <c r="L67" i="1"/>
  <c r="CV66" i="1"/>
  <c r="CS66" i="1"/>
  <c r="CQ66" i="1"/>
  <c r="CO66" i="1"/>
  <c r="CM66" i="1"/>
  <c r="CK66" i="1"/>
  <c r="CI66" i="1"/>
  <c r="CG66" i="1"/>
  <c r="CE66" i="1"/>
  <c r="CC66" i="1"/>
  <c r="CA66" i="1"/>
  <c r="BY66" i="1"/>
  <c r="BW66" i="1"/>
  <c r="BU66" i="1"/>
  <c r="BS66" i="1"/>
  <c r="BQ66" i="1"/>
  <c r="BO66" i="1"/>
  <c r="BM66" i="1"/>
  <c r="BK66" i="1"/>
  <c r="BI66" i="1"/>
  <c r="BG66" i="1"/>
  <c r="BE66" i="1"/>
  <c r="BC66" i="1"/>
  <c r="BA66" i="1"/>
  <c r="AY66" i="1"/>
  <c r="AW66" i="1"/>
  <c r="AU66" i="1"/>
  <c r="AS66" i="1"/>
  <c r="AQ66" i="1"/>
  <c r="AO66" i="1"/>
  <c r="AM66" i="1"/>
  <c r="AK66" i="1"/>
  <c r="AI66" i="1"/>
  <c r="AG66" i="1"/>
  <c r="AE66" i="1"/>
  <c r="AC66" i="1"/>
  <c r="AA66" i="1"/>
  <c r="Y66" i="1"/>
  <c r="W66" i="1"/>
  <c r="U66" i="1"/>
  <c r="S66" i="1"/>
  <c r="Q66" i="1"/>
  <c r="O66" i="1"/>
  <c r="M66" i="1"/>
  <c r="CV65" i="1"/>
  <c r="CS65" i="1"/>
  <c r="CQ65" i="1"/>
  <c r="CO65" i="1"/>
  <c r="CM65" i="1"/>
  <c r="CK65" i="1"/>
  <c r="CI65" i="1"/>
  <c r="CG65" i="1"/>
  <c r="CE65" i="1"/>
  <c r="CC65" i="1"/>
  <c r="CA65" i="1"/>
  <c r="BY65" i="1"/>
  <c r="BW65" i="1"/>
  <c r="BU65" i="1"/>
  <c r="BS65" i="1"/>
  <c r="BQ65" i="1"/>
  <c r="BO65" i="1"/>
  <c r="BM65" i="1"/>
  <c r="BK65" i="1"/>
  <c r="BI65" i="1"/>
  <c r="BG65" i="1"/>
  <c r="BE65" i="1"/>
  <c r="BC65" i="1"/>
  <c r="BA65" i="1"/>
  <c r="AY65" i="1"/>
  <c r="AW65" i="1"/>
  <c r="AU65" i="1"/>
  <c r="AS65" i="1"/>
  <c r="AQ65" i="1"/>
  <c r="AO65" i="1"/>
  <c r="AM65" i="1"/>
  <c r="AK65" i="1"/>
  <c r="AI65" i="1"/>
  <c r="AG65" i="1"/>
  <c r="AE65" i="1"/>
  <c r="AC65" i="1"/>
  <c r="AA65" i="1"/>
  <c r="Y65" i="1"/>
  <c r="W65" i="1"/>
  <c r="U65" i="1"/>
  <c r="S65" i="1"/>
  <c r="Q65" i="1"/>
  <c r="O65" i="1"/>
  <c r="M65" i="1"/>
  <c r="CV64" i="1"/>
  <c r="CS64" i="1"/>
  <c r="CS63" i="1" s="1"/>
  <c r="CQ64" i="1"/>
  <c r="CQ63" i="1" s="1"/>
  <c r="CO64" i="1"/>
  <c r="CO63" i="1" s="1"/>
  <c r="CM64" i="1"/>
  <c r="CM63" i="1" s="1"/>
  <c r="CK64" i="1"/>
  <c r="CK63" i="1" s="1"/>
  <c r="CI64" i="1"/>
  <c r="CI63" i="1" s="1"/>
  <c r="CG64" i="1"/>
  <c r="CG63" i="1" s="1"/>
  <c r="CE64" i="1"/>
  <c r="CE63" i="1" s="1"/>
  <c r="CC64" i="1"/>
  <c r="CC63" i="1" s="1"/>
  <c r="CA64" i="1"/>
  <c r="CA63" i="1" s="1"/>
  <c r="BY64" i="1"/>
  <c r="BY63" i="1" s="1"/>
  <c r="BW64" i="1"/>
  <c r="BW63" i="1" s="1"/>
  <c r="BU64" i="1"/>
  <c r="BU63" i="1" s="1"/>
  <c r="BS64" i="1"/>
  <c r="BS63" i="1" s="1"/>
  <c r="BQ64" i="1"/>
  <c r="BQ63" i="1" s="1"/>
  <c r="BO64" i="1"/>
  <c r="BO63" i="1" s="1"/>
  <c r="BM64" i="1"/>
  <c r="BM63" i="1" s="1"/>
  <c r="BK64" i="1"/>
  <c r="BK63" i="1" s="1"/>
  <c r="BI64" i="1"/>
  <c r="BI63" i="1" s="1"/>
  <c r="BG64" i="1"/>
  <c r="BG63" i="1" s="1"/>
  <c r="BE64" i="1"/>
  <c r="BE63" i="1" s="1"/>
  <c r="BC64" i="1"/>
  <c r="BC63" i="1" s="1"/>
  <c r="BA64" i="1"/>
  <c r="BA63" i="1" s="1"/>
  <c r="AY64" i="1"/>
  <c r="AY63" i="1" s="1"/>
  <c r="AW64" i="1"/>
  <c r="AW63" i="1" s="1"/>
  <c r="AU64" i="1"/>
  <c r="AU63" i="1" s="1"/>
  <c r="AS64" i="1"/>
  <c r="AS63" i="1" s="1"/>
  <c r="AQ64" i="1"/>
  <c r="AQ63" i="1" s="1"/>
  <c r="AO64" i="1"/>
  <c r="AO63" i="1" s="1"/>
  <c r="AM64" i="1"/>
  <c r="AM63" i="1" s="1"/>
  <c r="AK64" i="1"/>
  <c r="AK63" i="1" s="1"/>
  <c r="AI64" i="1"/>
  <c r="AI63" i="1" s="1"/>
  <c r="AG64" i="1"/>
  <c r="AG63" i="1" s="1"/>
  <c r="AE64" i="1"/>
  <c r="AE63" i="1" s="1"/>
  <c r="AC64" i="1"/>
  <c r="AC63" i="1" s="1"/>
  <c r="AA64" i="1"/>
  <c r="AA63" i="1" s="1"/>
  <c r="Y64" i="1"/>
  <c r="Y63" i="1" s="1"/>
  <c r="W64" i="1"/>
  <c r="W63" i="1" s="1"/>
  <c r="U64" i="1"/>
  <c r="U63" i="1" s="1"/>
  <c r="S64" i="1"/>
  <c r="S63" i="1" s="1"/>
  <c r="Q64" i="1"/>
  <c r="Q63" i="1" s="1"/>
  <c r="O64" i="1"/>
  <c r="O63" i="1" s="1"/>
  <c r="M64" i="1"/>
  <c r="M63" i="1" s="1"/>
  <c r="CV63" i="1"/>
  <c r="CU63" i="1"/>
  <c r="CT63" i="1"/>
  <c r="CR63" i="1"/>
  <c r="CP63" i="1"/>
  <c r="CN63" i="1"/>
  <c r="CL63" i="1"/>
  <c r="CJ63" i="1"/>
  <c r="CH63" i="1"/>
  <c r="CF63" i="1"/>
  <c r="CD63" i="1"/>
  <c r="CB63" i="1"/>
  <c r="BZ63" i="1"/>
  <c r="BX63" i="1"/>
  <c r="BV63" i="1"/>
  <c r="BT63" i="1"/>
  <c r="BR63" i="1"/>
  <c r="BP63" i="1"/>
  <c r="BN63" i="1"/>
  <c r="BL63" i="1"/>
  <c r="BJ63" i="1"/>
  <c r="BH63" i="1"/>
  <c r="BF63" i="1"/>
  <c r="BD63" i="1"/>
  <c r="BB63" i="1"/>
  <c r="AZ63" i="1"/>
  <c r="AX63" i="1"/>
  <c r="AV63" i="1"/>
  <c r="AT63" i="1"/>
  <c r="AR63" i="1"/>
  <c r="AP63" i="1"/>
  <c r="AN63" i="1"/>
  <c r="AL63" i="1"/>
  <c r="AJ63" i="1"/>
  <c r="AH63" i="1"/>
  <c r="AF63" i="1"/>
  <c r="AD63" i="1"/>
  <c r="AB63" i="1"/>
  <c r="Z63" i="1"/>
  <c r="X63" i="1"/>
  <c r="V63" i="1"/>
  <c r="T63" i="1"/>
  <c r="R63" i="1"/>
  <c r="P63" i="1"/>
  <c r="N63" i="1"/>
  <c r="L63" i="1"/>
  <c r="CV62" i="1"/>
  <c r="CS62" i="1"/>
  <c r="CQ62" i="1"/>
  <c r="CO62" i="1"/>
  <c r="CM62" i="1"/>
  <c r="CK62" i="1"/>
  <c r="CI62" i="1"/>
  <c r="CG62" i="1"/>
  <c r="CE62" i="1"/>
  <c r="CC62" i="1"/>
  <c r="CA62" i="1"/>
  <c r="BY62" i="1"/>
  <c r="BW62" i="1"/>
  <c r="BU62" i="1"/>
  <c r="BS62" i="1"/>
  <c r="BQ62" i="1"/>
  <c r="BO62" i="1"/>
  <c r="BM62" i="1"/>
  <c r="BK62" i="1"/>
  <c r="BI62" i="1"/>
  <c r="BG62" i="1"/>
  <c r="BE62" i="1"/>
  <c r="BC62" i="1"/>
  <c r="BA62" i="1"/>
  <c r="AY62" i="1"/>
  <c r="AW62" i="1"/>
  <c r="AU62" i="1"/>
  <c r="AS62" i="1"/>
  <c r="AQ62" i="1"/>
  <c r="AO62" i="1"/>
  <c r="AM62" i="1"/>
  <c r="AK62" i="1"/>
  <c r="AI62" i="1"/>
  <c r="AG62" i="1"/>
  <c r="AE62" i="1"/>
  <c r="AC62" i="1"/>
  <c r="AA62" i="1"/>
  <c r="Y62" i="1"/>
  <c r="W62" i="1"/>
  <c r="U62" i="1"/>
  <c r="S62" i="1"/>
  <c r="Q62" i="1"/>
  <c r="O62" i="1"/>
  <c r="M62" i="1"/>
  <c r="CV61" i="1"/>
  <c r="CS61" i="1"/>
  <c r="CQ61" i="1"/>
  <c r="CO61" i="1"/>
  <c r="CM61" i="1"/>
  <c r="CK61" i="1"/>
  <c r="CI61" i="1"/>
  <c r="CG61" i="1"/>
  <c r="CE61" i="1"/>
  <c r="CC61" i="1"/>
  <c r="CA61" i="1"/>
  <c r="BY61" i="1"/>
  <c r="BW61" i="1"/>
  <c r="BU61" i="1"/>
  <c r="BS61" i="1"/>
  <c r="BQ61" i="1"/>
  <c r="BO61" i="1"/>
  <c r="BM61" i="1"/>
  <c r="BK61" i="1"/>
  <c r="BI61" i="1"/>
  <c r="BG61" i="1"/>
  <c r="BE61" i="1"/>
  <c r="BC61" i="1"/>
  <c r="BA61" i="1"/>
  <c r="AY61" i="1"/>
  <c r="AW61" i="1"/>
  <c r="AU61" i="1"/>
  <c r="AS61" i="1"/>
  <c r="AQ61" i="1"/>
  <c r="AO61" i="1"/>
  <c r="AM61" i="1"/>
  <c r="AK61" i="1"/>
  <c r="AI61" i="1"/>
  <c r="AG61" i="1"/>
  <c r="AE61" i="1"/>
  <c r="AC61" i="1"/>
  <c r="AA61" i="1"/>
  <c r="Y61" i="1"/>
  <c r="W61" i="1"/>
  <c r="U61" i="1"/>
  <c r="S61" i="1"/>
  <c r="Q61" i="1"/>
  <c r="O61" i="1"/>
  <c r="M61" i="1"/>
  <c r="CV60" i="1"/>
  <c r="CS60" i="1"/>
  <c r="CQ60" i="1"/>
  <c r="CO60" i="1"/>
  <c r="CM60" i="1"/>
  <c r="CK60" i="1"/>
  <c r="CI60" i="1"/>
  <c r="CG60" i="1"/>
  <c r="CE60" i="1"/>
  <c r="CC60" i="1"/>
  <c r="CA60" i="1"/>
  <c r="BY60" i="1"/>
  <c r="BW60" i="1"/>
  <c r="BU60" i="1"/>
  <c r="BS60" i="1"/>
  <c r="BQ60" i="1"/>
  <c r="BO60" i="1"/>
  <c r="BM60" i="1"/>
  <c r="BK60" i="1"/>
  <c r="BI60" i="1"/>
  <c r="BG60" i="1"/>
  <c r="BE60" i="1"/>
  <c r="BC60" i="1"/>
  <c r="BA60" i="1"/>
  <c r="AY60" i="1"/>
  <c r="AW60" i="1"/>
  <c r="AU60" i="1"/>
  <c r="AS60" i="1"/>
  <c r="AQ60" i="1"/>
  <c r="AO60" i="1"/>
  <c r="AM60" i="1"/>
  <c r="AK60" i="1"/>
  <c r="AI60" i="1"/>
  <c r="AG60" i="1"/>
  <c r="AE60" i="1"/>
  <c r="AC60" i="1"/>
  <c r="AA60" i="1"/>
  <c r="Y60" i="1"/>
  <c r="W60" i="1"/>
  <c r="U60" i="1"/>
  <c r="S60" i="1"/>
  <c r="Q60" i="1"/>
  <c r="O60" i="1"/>
  <c r="M60" i="1"/>
  <c r="CV59" i="1"/>
  <c r="CS59" i="1"/>
  <c r="CQ59" i="1"/>
  <c r="CO59" i="1"/>
  <c r="CM59" i="1"/>
  <c r="CK59" i="1"/>
  <c r="CI59" i="1"/>
  <c r="CG59" i="1"/>
  <c r="CE59" i="1"/>
  <c r="CC59" i="1"/>
  <c r="CA59" i="1"/>
  <c r="BY59" i="1"/>
  <c r="BW59" i="1"/>
  <c r="BU59" i="1"/>
  <c r="BS59" i="1"/>
  <c r="BQ59" i="1"/>
  <c r="BO59" i="1"/>
  <c r="BM59" i="1"/>
  <c r="BK59" i="1"/>
  <c r="BI59" i="1"/>
  <c r="BG59" i="1"/>
  <c r="BE59" i="1"/>
  <c r="BC59" i="1"/>
  <c r="BA59" i="1"/>
  <c r="AY59" i="1"/>
  <c r="AW59" i="1"/>
  <c r="AU59" i="1"/>
  <c r="AS59" i="1"/>
  <c r="AQ59" i="1"/>
  <c r="AO59" i="1"/>
  <c r="AM59" i="1"/>
  <c r="AK59" i="1"/>
  <c r="AI59" i="1"/>
  <c r="AG59" i="1"/>
  <c r="AE59" i="1"/>
  <c r="AC59" i="1"/>
  <c r="AA59" i="1"/>
  <c r="Y59" i="1"/>
  <c r="W59" i="1"/>
  <c r="U59" i="1"/>
  <c r="S59" i="1"/>
  <c r="Q59" i="1"/>
  <c r="O59" i="1"/>
  <c r="M59" i="1"/>
  <c r="CV58" i="1"/>
  <c r="CS58" i="1"/>
  <c r="CQ58" i="1"/>
  <c r="CO58" i="1"/>
  <c r="CM58" i="1"/>
  <c r="CK58" i="1"/>
  <c r="CI58" i="1"/>
  <c r="CG58" i="1"/>
  <c r="CE58" i="1"/>
  <c r="CC58" i="1"/>
  <c r="CA58" i="1"/>
  <c r="BY58" i="1"/>
  <c r="BW58" i="1"/>
  <c r="BU58" i="1"/>
  <c r="BS58" i="1"/>
  <c r="BQ58" i="1"/>
  <c r="BO58" i="1"/>
  <c r="BM58" i="1"/>
  <c r="BK58" i="1"/>
  <c r="BI58" i="1"/>
  <c r="BG58" i="1"/>
  <c r="BE58" i="1"/>
  <c r="BC58" i="1"/>
  <c r="BA58" i="1"/>
  <c r="AY58" i="1"/>
  <c r="AW58" i="1"/>
  <c r="AU58" i="1"/>
  <c r="AS58" i="1"/>
  <c r="AQ58" i="1"/>
  <c r="AO58" i="1"/>
  <c r="AM58" i="1"/>
  <c r="AK58" i="1"/>
  <c r="AI58" i="1"/>
  <c r="AG58" i="1"/>
  <c r="AE58" i="1"/>
  <c r="AC58" i="1"/>
  <c r="AA58" i="1"/>
  <c r="Y58" i="1"/>
  <c r="W58" i="1"/>
  <c r="U58" i="1"/>
  <c r="S58" i="1"/>
  <c r="Q58" i="1"/>
  <c r="O58" i="1"/>
  <c r="M58" i="1"/>
  <c r="CV57" i="1"/>
  <c r="CS57" i="1"/>
  <c r="CQ57" i="1"/>
  <c r="CO57" i="1"/>
  <c r="CM57" i="1"/>
  <c r="CK57" i="1"/>
  <c r="CI57" i="1"/>
  <c r="CG57" i="1"/>
  <c r="CE57" i="1"/>
  <c r="CC57" i="1"/>
  <c r="CA57" i="1"/>
  <c r="BY57" i="1"/>
  <c r="BW57" i="1"/>
  <c r="BU57" i="1"/>
  <c r="BS57" i="1"/>
  <c r="BQ57" i="1"/>
  <c r="BO57" i="1"/>
  <c r="BM57" i="1"/>
  <c r="BK57" i="1"/>
  <c r="BI57" i="1"/>
  <c r="BG57" i="1"/>
  <c r="BE57" i="1"/>
  <c r="BC57" i="1"/>
  <c r="BA57" i="1"/>
  <c r="AY57" i="1"/>
  <c r="AW57" i="1"/>
  <c r="AU57" i="1"/>
  <c r="AS57" i="1"/>
  <c r="AQ57" i="1"/>
  <c r="AO57" i="1"/>
  <c r="AM57" i="1"/>
  <c r="AK57" i="1"/>
  <c r="AI57" i="1"/>
  <c r="AG57" i="1"/>
  <c r="AE57" i="1"/>
  <c r="AC57" i="1"/>
  <c r="AA57" i="1"/>
  <c r="Y57" i="1"/>
  <c r="W57" i="1"/>
  <c r="U57" i="1"/>
  <c r="S57" i="1"/>
  <c r="Q57" i="1"/>
  <c r="O57" i="1"/>
  <c r="M57" i="1"/>
  <c r="CV56" i="1"/>
  <c r="CS56" i="1"/>
  <c r="CQ56" i="1"/>
  <c r="CO56" i="1"/>
  <c r="CM56" i="1"/>
  <c r="CK56" i="1"/>
  <c r="CI56" i="1"/>
  <c r="CG56" i="1"/>
  <c r="CE56" i="1"/>
  <c r="CC56" i="1"/>
  <c r="CA56" i="1"/>
  <c r="BY56" i="1"/>
  <c r="BW56" i="1"/>
  <c r="BU56" i="1"/>
  <c r="BS56" i="1"/>
  <c r="BQ56" i="1"/>
  <c r="BO56" i="1"/>
  <c r="BM56" i="1"/>
  <c r="BK56" i="1"/>
  <c r="BI56" i="1"/>
  <c r="BG56" i="1"/>
  <c r="BE56" i="1"/>
  <c r="BC56" i="1"/>
  <c r="BA56" i="1"/>
  <c r="AY56" i="1"/>
  <c r="AW56" i="1"/>
  <c r="AU56" i="1"/>
  <c r="AS56" i="1"/>
  <c r="AQ56" i="1"/>
  <c r="AO56" i="1"/>
  <c r="AM56" i="1"/>
  <c r="AK56" i="1"/>
  <c r="AI56" i="1"/>
  <c r="AG56" i="1"/>
  <c r="AE56" i="1"/>
  <c r="AC56" i="1"/>
  <c r="AA56" i="1"/>
  <c r="Y56" i="1"/>
  <c r="W56" i="1"/>
  <c r="U56" i="1"/>
  <c r="S56" i="1"/>
  <c r="Q56" i="1"/>
  <c r="O56" i="1"/>
  <c r="M56" i="1"/>
  <c r="CV55" i="1"/>
  <c r="CS55" i="1"/>
  <c r="CQ55" i="1"/>
  <c r="CO55" i="1"/>
  <c r="CM55" i="1"/>
  <c r="CK55" i="1"/>
  <c r="CI55" i="1"/>
  <c r="CG55" i="1"/>
  <c r="CE55" i="1"/>
  <c r="CC55" i="1"/>
  <c r="CA55" i="1"/>
  <c r="BY55" i="1"/>
  <c r="BW55" i="1"/>
  <c r="BU55" i="1"/>
  <c r="BS55" i="1"/>
  <c r="BQ55" i="1"/>
  <c r="BO55" i="1"/>
  <c r="BM55" i="1"/>
  <c r="BK55" i="1"/>
  <c r="BI55" i="1"/>
  <c r="BG55" i="1"/>
  <c r="BE55" i="1"/>
  <c r="BC55" i="1"/>
  <c r="BA55" i="1"/>
  <c r="AY55" i="1"/>
  <c r="AW55" i="1"/>
  <c r="AU55" i="1"/>
  <c r="AS55" i="1"/>
  <c r="AQ55" i="1"/>
  <c r="AO55" i="1"/>
  <c r="AM55" i="1"/>
  <c r="AK55" i="1"/>
  <c r="AI55" i="1"/>
  <c r="AG55" i="1"/>
  <c r="AE55" i="1"/>
  <c r="AC55" i="1"/>
  <c r="AA55" i="1"/>
  <c r="Y55" i="1"/>
  <c r="W55" i="1"/>
  <c r="U55" i="1"/>
  <c r="S55" i="1"/>
  <c r="Q55" i="1"/>
  <c r="O55" i="1"/>
  <c r="M55" i="1"/>
  <c r="CV54" i="1"/>
  <c r="CS54" i="1"/>
  <c r="CS53" i="1" s="1"/>
  <c r="CQ54" i="1"/>
  <c r="CQ53" i="1" s="1"/>
  <c r="CO54" i="1"/>
  <c r="CO53" i="1" s="1"/>
  <c r="CM54" i="1"/>
  <c r="CM53" i="1" s="1"/>
  <c r="CK54" i="1"/>
  <c r="CK53" i="1" s="1"/>
  <c r="CI54" i="1"/>
  <c r="CI53" i="1" s="1"/>
  <c r="CG54" i="1"/>
  <c r="CG53" i="1" s="1"/>
  <c r="CE54" i="1"/>
  <c r="CC54" i="1"/>
  <c r="CC53" i="1" s="1"/>
  <c r="CA54" i="1"/>
  <c r="CA53" i="1" s="1"/>
  <c r="BY54" i="1"/>
  <c r="BY53" i="1" s="1"/>
  <c r="BW54" i="1"/>
  <c r="BW53" i="1" s="1"/>
  <c r="BU54" i="1"/>
  <c r="BU53" i="1" s="1"/>
  <c r="BS54" i="1"/>
  <c r="BS53" i="1" s="1"/>
  <c r="BQ54" i="1"/>
  <c r="BQ53" i="1" s="1"/>
  <c r="BO54" i="1"/>
  <c r="BM54" i="1"/>
  <c r="BM53" i="1" s="1"/>
  <c r="BK54" i="1"/>
  <c r="BK53" i="1" s="1"/>
  <c r="BI54" i="1"/>
  <c r="BI53" i="1" s="1"/>
  <c r="BG54" i="1"/>
  <c r="BG53" i="1" s="1"/>
  <c r="BE54" i="1"/>
  <c r="BE53" i="1" s="1"/>
  <c r="BC54" i="1"/>
  <c r="BC53" i="1" s="1"/>
  <c r="BA54" i="1"/>
  <c r="BA53" i="1" s="1"/>
  <c r="AY54" i="1"/>
  <c r="AW54" i="1"/>
  <c r="AW53" i="1" s="1"/>
  <c r="AU54" i="1"/>
  <c r="AU53" i="1" s="1"/>
  <c r="AS54" i="1"/>
  <c r="AS53" i="1" s="1"/>
  <c r="AQ54" i="1"/>
  <c r="AQ53" i="1" s="1"/>
  <c r="AO54" i="1"/>
  <c r="AO53" i="1" s="1"/>
  <c r="AM54" i="1"/>
  <c r="AM53" i="1" s="1"/>
  <c r="AK54" i="1"/>
  <c r="AK53" i="1" s="1"/>
  <c r="AI54" i="1"/>
  <c r="AG54" i="1"/>
  <c r="AG53" i="1" s="1"/>
  <c r="AE54" i="1"/>
  <c r="AE53" i="1" s="1"/>
  <c r="AC54" i="1"/>
  <c r="AC53" i="1" s="1"/>
  <c r="AA54" i="1"/>
  <c r="AA53" i="1" s="1"/>
  <c r="Y54" i="1"/>
  <c r="W54" i="1"/>
  <c r="U54" i="1"/>
  <c r="U53" i="1" s="1"/>
  <c r="S54" i="1"/>
  <c r="S53" i="1" s="1"/>
  <c r="Q54" i="1"/>
  <c r="Q53" i="1" s="1"/>
  <c r="O54" i="1"/>
  <c r="O53" i="1" s="1"/>
  <c r="M54" i="1"/>
  <c r="M53" i="1" s="1"/>
  <c r="CV53" i="1"/>
  <c r="CU53" i="1"/>
  <c r="CT53" i="1"/>
  <c r="CR53" i="1"/>
  <c r="CP53" i="1"/>
  <c r="CN53" i="1"/>
  <c r="CL53" i="1"/>
  <c r="CJ53" i="1"/>
  <c r="CH53" i="1"/>
  <c r="CF53" i="1"/>
  <c r="CE53" i="1"/>
  <c r="CD53" i="1"/>
  <c r="CB53" i="1"/>
  <c r="BZ53" i="1"/>
  <c r="BX53" i="1"/>
  <c r="BV53" i="1"/>
  <c r="BT53" i="1"/>
  <c r="BR53" i="1"/>
  <c r="BP53" i="1"/>
  <c r="BO53" i="1"/>
  <c r="BN53" i="1"/>
  <c r="BL53" i="1"/>
  <c r="BJ53" i="1"/>
  <c r="BH53" i="1"/>
  <c r="BF53" i="1"/>
  <c r="BD53" i="1"/>
  <c r="BB53" i="1"/>
  <c r="AZ53" i="1"/>
  <c r="AY53" i="1"/>
  <c r="AX53" i="1"/>
  <c r="AV53" i="1"/>
  <c r="AT53" i="1"/>
  <c r="AR53" i="1"/>
  <c r="AP53" i="1"/>
  <c r="AN53" i="1"/>
  <c r="AL53" i="1"/>
  <c r="AJ53" i="1"/>
  <c r="AI53" i="1"/>
  <c r="AH53" i="1"/>
  <c r="AF53" i="1"/>
  <c r="AD53" i="1"/>
  <c r="AB53" i="1"/>
  <c r="Z53" i="1"/>
  <c r="X53" i="1"/>
  <c r="W53" i="1"/>
  <c r="V53" i="1"/>
  <c r="T53" i="1"/>
  <c r="R53" i="1"/>
  <c r="P53" i="1"/>
  <c r="N53" i="1"/>
  <c r="L53" i="1"/>
  <c r="CV52" i="1"/>
  <c r="CS52" i="1"/>
  <c r="CQ52" i="1"/>
  <c r="CO52" i="1"/>
  <c r="CM52" i="1"/>
  <c r="CK52" i="1"/>
  <c r="CI52" i="1"/>
  <c r="CG52" i="1"/>
  <c r="CE52" i="1"/>
  <c r="CC52" i="1"/>
  <c r="CA52" i="1"/>
  <c r="BY52" i="1"/>
  <c r="BW52" i="1"/>
  <c r="BU52" i="1"/>
  <c r="BS52" i="1"/>
  <c r="BQ52" i="1"/>
  <c r="BO52" i="1"/>
  <c r="BM52" i="1"/>
  <c r="BK52" i="1"/>
  <c r="BI52" i="1"/>
  <c r="BG52" i="1"/>
  <c r="BE52" i="1"/>
  <c r="BC52" i="1"/>
  <c r="BA52" i="1"/>
  <c r="AY52" i="1"/>
  <c r="AW52" i="1"/>
  <c r="AU52" i="1"/>
  <c r="AS52" i="1"/>
  <c r="AQ52" i="1"/>
  <c r="AO52" i="1"/>
  <c r="AM52" i="1"/>
  <c r="AK52" i="1"/>
  <c r="AI52" i="1"/>
  <c r="AG52" i="1"/>
  <c r="AE52" i="1"/>
  <c r="AC52" i="1"/>
  <c r="AA52" i="1"/>
  <c r="Y52" i="1"/>
  <c r="W52" i="1"/>
  <c r="U52" i="1"/>
  <c r="S52" i="1"/>
  <c r="Q52" i="1"/>
  <c r="O52" i="1"/>
  <c r="M52" i="1"/>
  <c r="CV51" i="1"/>
  <c r="CS51" i="1"/>
  <c r="CS50" i="1" s="1"/>
  <c r="CQ51" i="1"/>
  <c r="CQ50" i="1" s="1"/>
  <c r="CO51" i="1"/>
  <c r="CO50" i="1" s="1"/>
  <c r="CM51" i="1"/>
  <c r="CM50" i="1" s="1"/>
  <c r="CK51" i="1"/>
  <c r="CK50" i="1" s="1"/>
  <c r="CI51" i="1"/>
  <c r="CI50" i="1" s="1"/>
  <c r="CG51" i="1"/>
  <c r="CG50" i="1" s="1"/>
  <c r="CE51" i="1"/>
  <c r="CE50" i="1" s="1"/>
  <c r="CC51" i="1"/>
  <c r="CC50" i="1" s="1"/>
  <c r="CA51" i="1"/>
  <c r="CA50" i="1" s="1"/>
  <c r="BY51" i="1"/>
  <c r="BY50" i="1" s="1"/>
  <c r="BW51" i="1"/>
  <c r="BW50" i="1" s="1"/>
  <c r="BU51" i="1"/>
  <c r="BU50" i="1" s="1"/>
  <c r="BS51" i="1"/>
  <c r="BS50" i="1" s="1"/>
  <c r="BQ51" i="1"/>
  <c r="BQ50" i="1" s="1"/>
  <c r="BO51" i="1"/>
  <c r="BO50" i="1" s="1"/>
  <c r="BM51" i="1"/>
  <c r="BM50" i="1" s="1"/>
  <c r="BK51" i="1"/>
  <c r="BK50" i="1" s="1"/>
  <c r="BI51" i="1"/>
  <c r="BI50" i="1" s="1"/>
  <c r="BG51" i="1"/>
  <c r="BG50" i="1" s="1"/>
  <c r="BE51" i="1"/>
  <c r="BE50" i="1" s="1"/>
  <c r="BC51" i="1"/>
  <c r="BC50" i="1" s="1"/>
  <c r="BA51" i="1"/>
  <c r="BA50" i="1" s="1"/>
  <c r="AY51" i="1"/>
  <c r="AY50" i="1" s="1"/>
  <c r="AW51" i="1"/>
  <c r="AW50" i="1" s="1"/>
  <c r="AU51" i="1"/>
  <c r="AU50" i="1" s="1"/>
  <c r="AS51" i="1"/>
  <c r="AS50" i="1" s="1"/>
  <c r="AQ51" i="1"/>
  <c r="AQ50" i="1" s="1"/>
  <c r="AO51" i="1"/>
  <c r="AO50" i="1" s="1"/>
  <c r="AM51" i="1"/>
  <c r="AM50" i="1" s="1"/>
  <c r="AK51" i="1"/>
  <c r="AI51" i="1"/>
  <c r="AI50" i="1" s="1"/>
  <c r="AG51" i="1"/>
  <c r="AG50" i="1" s="1"/>
  <c r="AE51" i="1"/>
  <c r="AE50" i="1" s="1"/>
  <c r="AC51" i="1"/>
  <c r="AC50" i="1" s="1"/>
  <c r="AA51" i="1"/>
  <c r="AA50" i="1" s="1"/>
  <c r="Y51" i="1"/>
  <c r="Y50" i="1" s="1"/>
  <c r="W51" i="1"/>
  <c r="W50" i="1" s="1"/>
  <c r="U51" i="1"/>
  <c r="U50" i="1" s="1"/>
  <c r="S51" i="1"/>
  <c r="S50" i="1" s="1"/>
  <c r="Q51" i="1"/>
  <c r="Q50" i="1" s="1"/>
  <c r="O51" i="1"/>
  <c r="O50" i="1" s="1"/>
  <c r="M51" i="1"/>
  <c r="M50" i="1" s="1"/>
  <c r="CU50" i="1"/>
  <c r="CT50" i="1"/>
  <c r="CR50" i="1"/>
  <c r="CP50" i="1"/>
  <c r="CN50" i="1"/>
  <c r="CL50" i="1"/>
  <c r="CJ50" i="1"/>
  <c r="CH50" i="1"/>
  <c r="CF50" i="1"/>
  <c r="CD50" i="1"/>
  <c r="CB50" i="1"/>
  <c r="BZ50" i="1"/>
  <c r="BX50" i="1"/>
  <c r="BV50" i="1"/>
  <c r="BT50" i="1"/>
  <c r="BR50" i="1"/>
  <c r="BP50" i="1"/>
  <c r="BN50" i="1"/>
  <c r="BL50" i="1"/>
  <c r="BJ50" i="1"/>
  <c r="BH50" i="1"/>
  <c r="BF50" i="1"/>
  <c r="BD50" i="1"/>
  <c r="BB50" i="1"/>
  <c r="AZ50" i="1"/>
  <c r="AX50" i="1"/>
  <c r="AV50" i="1"/>
  <c r="AT50" i="1"/>
  <c r="AR50" i="1"/>
  <c r="AP50" i="1"/>
  <c r="AN50" i="1"/>
  <c r="AL50" i="1"/>
  <c r="AK50" i="1"/>
  <c r="AJ50" i="1"/>
  <c r="AH50" i="1"/>
  <c r="AF50" i="1"/>
  <c r="AD50" i="1"/>
  <c r="AB50" i="1"/>
  <c r="Z50" i="1"/>
  <c r="X50" i="1"/>
  <c r="V50" i="1"/>
  <c r="T50" i="1"/>
  <c r="R50" i="1"/>
  <c r="P50" i="1"/>
  <c r="N50" i="1"/>
  <c r="L50" i="1"/>
  <c r="CV49" i="1"/>
  <c r="CS49" i="1"/>
  <c r="CS48" i="1" s="1"/>
  <c r="CQ49" i="1"/>
  <c r="CQ48" i="1" s="1"/>
  <c r="CO49" i="1"/>
  <c r="CO48" i="1" s="1"/>
  <c r="CM49" i="1"/>
  <c r="CM48" i="1" s="1"/>
  <c r="CK49" i="1"/>
  <c r="CK48" i="1" s="1"/>
  <c r="CI49" i="1"/>
  <c r="CI48" i="1" s="1"/>
  <c r="CG49" i="1"/>
  <c r="CG48" i="1" s="1"/>
  <c r="CE49" i="1"/>
  <c r="CE48" i="1" s="1"/>
  <c r="CC49" i="1"/>
  <c r="CC48" i="1" s="1"/>
  <c r="CA49" i="1"/>
  <c r="CA48" i="1" s="1"/>
  <c r="BY49" i="1"/>
  <c r="BY48" i="1" s="1"/>
  <c r="BW49" i="1"/>
  <c r="BW48" i="1" s="1"/>
  <c r="BU49" i="1"/>
  <c r="BU48" i="1" s="1"/>
  <c r="BS49" i="1"/>
  <c r="BS48" i="1" s="1"/>
  <c r="BQ49" i="1"/>
  <c r="BQ48" i="1" s="1"/>
  <c r="BO49" i="1"/>
  <c r="BO48" i="1" s="1"/>
  <c r="BM49" i="1"/>
  <c r="BM48" i="1" s="1"/>
  <c r="BK49" i="1"/>
  <c r="BK48" i="1" s="1"/>
  <c r="BI49" i="1"/>
  <c r="BI48" i="1" s="1"/>
  <c r="BG49" i="1"/>
  <c r="BG48" i="1" s="1"/>
  <c r="BE49" i="1"/>
  <c r="BC49" i="1"/>
  <c r="BC48" i="1" s="1"/>
  <c r="BA49" i="1"/>
  <c r="BA48" i="1" s="1"/>
  <c r="AY49" i="1"/>
  <c r="AY48" i="1" s="1"/>
  <c r="AW49" i="1"/>
  <c r="AW48" i="1" s="1"/>
  <c r="AU49" i="1"/>
  <c r="AU48" i="1" s="1"/>
  <c r="AS49" i="1"/>
  <c r="AS48" i="1" s="1"/>
  <c r="AQ49" i="1"/>
  <c r="AQ48" i="1" s="1"/>
  <c r="AO49" i="1"/>
  <c r="AO48" i="1" s="1"/>
  <c r="AM49" i="1"/>
  <c r="AM48" i="1" s="1"/>
  <c r="AK49" i="1"/>
  <c r="AK48" i="1" s="1"/>
  <c r="AI49" i="1"/>
  <c r="AI48" i="1" s="1"/>
  <c r="AG49" i="1"/>
  <c r="AG48" i="1" s="1"/>
  <c r="AE49" i="1"/>
  <c r="AE48" i="1" s="1"/>
  <c r="AC49" i="1"/>
  <c r="AC48" i="1" s="1"/>
  <c r="AA49" i="1"/>
  <c r="AA48" i="1" s="1"/>
  <c r="Y49" i="1"/>
  <c r="Y48" i="1" s="1"/>
  <c r="W49" i="1"/>
  <c r="W48" i="1" s="1"/>
  <c r="U49" i="1"/>
  <c r="U48" i="1" s="1"/>
  <c r="S49" i="1"/>
  <c r="S48" i="1" s="1"/>
  <c r="Q49" i="1"/>
  <c r="Q48" i="1" s="1"/>
  <c r="O49" i="1"/>
  <c r="O48" i="1" s="1"/>
  <c r="M49" i="1"/>
  <c r="M48" i="1" s="1"/>
  <c r="CV48" i="1"/>
  <c r="CU48" i="1"/>
  <c r="CT48" i="1"/>
  <c r="CR48" i="1"/>
  <c r="CP48" i="1"/>
  <c r="CN48" i="1"/>
  <c r="CL48" i="1"/>
  <c r="CJ48" i="1"/>
  <c r="CH48" i="1"/>
  <c r="CF48" i="1"/>
  <c r="CD48" i="1"/>
  <c r="CB48" i="1"/>
  <c r="BZ48" i="1"/>
  <c r="BX48" i="1"/>
  <c r="BV48" i="1"/>
  <c r="BT48" i="1"/>
  <c r="BR48" i="1"/>
  <c r="BP48" i="1"/>
  <c r="BN48" i="1"/>
  <c r="BL48" i="1"/>
  <c r="BJ48" i="1"/>
  <c r="BH48" i="1"/>
  <c r="BF48" i="1"/>
  <c r="BE48" i="1"/>
  <c r="BD48" i="1"/>
  <c r="BB48" i="1"/>
  <c r="AZ48" i="1"/>
  <c r="AX48" i="1"/>
  <c r="AV48" i="1"/>
  <c r="AT48" i="1"/>
  <c r="AR48" i="1"/>
  <c r="AP48" i="1"/>
  <c r="AN48" i="1"/>
  <c r="AL48" i="1"/>
  <c r="AJ48" i="1"/>
  <c r="AH48" i="1"/>
  <c r="AF48" i="1"/>
  <c r="AD48" i="1"/>
  <c r="AB48" i="1"/>
  <c r="Z48" i="1"/>
  <c r="X48" i="1"/>
  <c r="V48" i="1"/>
  <c r="T48" i="1"/>
  <c r="R48" i="1"/>
  <c r="P48" i="1"/>
  <c r="N48" i="1"/>
  <c r="L48" i="1"/>
  <c r="CV47" i="1"/>
  <c r="CS47" i="1"/>
  <c r="CQ47" i="1"/>
  <c r="CO47" i="1"/>
  <c r="CM47" i="1"/>
  <c r="CK47" i="1"/>
  <c r="CI47" i="1"/>
  <c r="CG47" i="1"/>
  <c r="CE47" i="1"/>
  <c r="CC47" i="1"/>
  <c r="CA47" i="1"/>
  <c r="BY47" i="1"/>
  <c r="BW47" i="1"/>
  <c r="BU47" i="1"/>
  <c r="BS47" i="1"/>
  <c r="BQ47" i="1"/>
  <c r="BO47" i="1"/>
  <c r="BM47" i="1"/>
  <c r="BK47" i="1"/>
  <c r="BI47" i="1"/>
  <c r="BG47" i="1"/>
  <c r="BE47" i="1"/>
  <c r="BC47" i="1"/>
  <c r="BA47" i="1"/>
  <c r="AY47" i="1"/>
  <c r="AW47" i="1"/>
  <c r="AU47" i="1"/>
  <c r="AS47" i="1"/>
  <c r="AQ47" i="1"/>
  <c r="AO47" i="1"/>
  <c r="AM47" i="1"/>
  <c r="AK47" i="1"/>
  <c r="AI47" i="1"/>
  <c r="AG47" i="1"/>
  <c r="AE47" i="1"/>
  <c r="AC47" i="1"/>
  <c r="AA47" i="1"/>
  <c r="Y47" i="1"/>
  <c r="W47" i="1"/>
  <c r="U47" i="1"/>
  <c r="S47" i="1"/>
  <c r="Q47" i="1"/>
  <c r="O47" i="1"/>
  <c r="M47" i="1"/>
  <c r="CV46" i="1"/>
  <c r="CS46" i="1"/>
  <c r="CS45" i="1" s="1"/>
  <c r="CQ46" i="1"/>
  <c r="CQ45" i="1" s="1"/>
  <c r="CO46" i="1"/>
  <c r="CO45" i="1" s="1"/>
  <c r="CM46" i="1"/>
  <c r="CK46" i="1"/>
  <c r="CK45" i="1" s="1"/>
  <c r="CI46" i="1"/>
  <c r="CG46" i="1"/>
  <c r="CG45" i="1" s="1"/>
  <c r="CE46" i="1"/>
  <c r="CE45" i="1" s="1"/>
  <c r="CC46" i="1"/>
  <c r="CC45" i="1" s="1"/>
  <c r="CA46" i="1"/>
  <c r="CA45" i="1" s="1"/>
  <c r="BY46" i="1"/>
  <c r="BY45" i="1" s="1"/>
  <c r="BW46" i="1"/>
  <c r="BW45" i="1" s="1"/>
  <c r="BU46" i="1"/>
  <c r="BU45" i="1" s="1"/>
  <c r="BS46" i="1"/>
  <c r="BQ46" i="1"/>
  <c r="BQ45" i="1" s="1"/>
  <c r="BO46" i="1"/>
  <c r="BM46" i="1"/>
  <c r="BM45" i="1" s="1"/>
  <c r="BK46" i="1"/>
  <c r="BK45" i="1" s="1"/>
  <c r="BI46" i="1"/>
  <c r="BI45" i="1" s="1"/>
  <c r="BG46" i="1"/>
  <c r="BE46" i="1"/>
  <c r="BE45" i="1" s="1"/>
  <c r="BC46" i="1"/>
  <c r="BA46" i="1"/>
  <c r="BA45" i="1" s="1"/>
  <c r="AY46" i="1"/>
  <c r="AY45" i="1" s="1"/>
  <c r="AW46" i="1"/>
  <c r="AW45" i="1" s="1"/>
  <c r="AU46" i="1"/>
  <c r="AU45" i="1" s="1"/>
  <c r="AS46" i="1"/>
  <c r="AS45" i="1" s="1"/>
  <c r="AQ46" i="1"/>
  <c r="AQ45" i="1" s="1"/>
  <c r="AO46" i="1"/>
  <c r="AO45" i="1" s="1"/>
  <c r="AM46" i="1"/>
  <c r="AM45" i="1" s="1"/>
  <c r="AK46" i="1"/>
  <c r="AK45" i="1" s="1"/>
  <c r="AI46" i="1"/>
  <c r="AG46" i="1"/>
  <c r="AG45" i="1" s="1"/>
  <c r="AE46" i="1"/>
  <c r="AE45" i="1" s="1"/>
  <c r="AC46" i="1"/>
  <c r="AC45" i="1" s="1"/>
  <c r="AA46" i="1"/>
  <c r="Y46" i="1"/>
  <c r="Y45" i="1" s="1"/>
  <c r="W46" i="1"/>
  <c r="U46" i="1"/>
  <c r="U45" i="1" s="1"/>
  <c r="S46" i="1"/>
  <c r="S45" i="1" s="1"/>
  <c r="Q46" i="1"/>
  <c r="Q45" i="1" s="1"/>
  <c r="O46" i="1"/>
  <c r="M46" i="1"/>
  <c r="M45" i="1" s="1"/>
  <c r="CU45" i="1"/>
  <c r="CT45" i="1"/>
  <c r="CR45" i="1"/>
  <c r="CP45" i="1"/>
  <c r="CN45" i="1"/>
  <c r="CL45" i="1"/>
  <c r="CJ45" i="1"/>
  <c r="CH45" i="1"/>
  <c r="CF45" i="1"/>
  <c r="CD45" i="1"/>
  <c r="CB45" i="1"/>
  <c r="BZ45" i="1"/>
  <c r="BX45" i="1"/>
  <c r="BV45" i="1"/>
  <c r="BT45" i="1"/>
  <c r="BS45" i="1"/>
  <c r="BR45" i="1"/>
  <c r="BP45" i="1"/>
  <c r="BN45" i="1"/>
  <c r="BL45" i="1"/>
  <c r="BJ45" i="1"/>
  <c r="BH45" i="1"/>
  <c r="BF45" i="1"/>
  <c r="BD45" i="1"/>
  <c r="BB45" i="1"/>
  <c r="AZ45" i="1"/>
  <c r="AX45" i="1"/>
  <c r="AV45" i="1"/>
  <c r="AT45" i="1"/>
  <c r="AR45" i="1"/>
  <c r="AP45" i="1"/>
  <c r="AN45" i="1"/>
  <c r="AL45" i="1"/>
  <c r="AJ45" i="1"/>
  <c r="AH45" i="1"/>
  <c r="AF45" i="1"/>
  <c r="AD45" i="1"/>
  <c r="AB45" i="1"/>
  <c r="Z45" i="1"/>
  <c r="X45" i="1"/>
  <c r="V45" i="1"/>
  <c r="T45" i="1"/>
  <c r="R45" i="1"/>
  <c r="P45" i="1"/>
  <c r="O45" i="1"/>
  <c r="N45" i="1"/>
  <c r="L45" i="1"/>
  <c r="CV44" i="1"/>
  <c r="CS44" i="1"/>
  <c r="CS43" i="1" s="1"/>
  <c r="CQ44" i="1"/>
  <c r="CQ43" i="1" s="1"/>
  <c r="CO44" i="1"/>
  <c r="CO43" i="1" s="1"/>
  <c r="CM44" i="1"/>
  <c r="CK44" i="1"/>
  <c r="CK43" i="1" s="1"/>
  <c r="CI44" i="1"/>
  <c r="CI43" i="1" s="1"/>
  <c r="CG44" i="1"/>
  <c r="CG43" i="1" s="1"/>
  <c r="CE44" i="1"/>
  <c r="CC44" i="1"/>
  <c r="CC43" i="1" s="1"/>
  <c r="CA44" i="1"/>
  <c r="CA43" i="1" s="1"/>
  <c r="BY44" i="1"/>
  <c r="BY43" i="1" s="1"/>
  <c r="BW44" i="1"/>
  <c r="BW43" i="1" s="1"/>
  <c r="BU44" i="1"/>
  <c r="BU43" i="1" s="1"/>
  <c r="BS44" i="1"/>
  <c r="BS43" i="1" s="1"/>
  <c r="BQ44" i="1"/>
  <c r="BQ43" i="1" s="1"/>
  <c r="BO44" i="1"/>
  <c r="BO43" i="1" s="1"/>
  <c r="BM44" i="1"/>
  <c r="BM43" i="1" s="1"/>
  <c r="BK44" i="1"/>
  <c r="BK43" i="1" s="1"/>
  <c r="BI44" i="1"/>
  <c r="BI43" i="1" s="1"/>
  <c r="BG44" i="1"/>
  <c r="BE44" i="1"/>
  <c r="BE43" i="1" s="1"/>
  <c r="BC44" i="1"/>
  <c r="BC43" i="1" s="1"/>
  <c r="BA44" i="1"/>
  <c r="BA43" i="1" s="1"/>
  <c r="AY44" i="1"/>
  <c r="AW44" i="1"/>
  <c r="AW43" i="1" s="1"/>
  <c r="AU44" i="1"/>
  <c r="AU43" i="1" s="1"/>
  <c r="AS44" i="1"/>
  <c r="AS43" i="1" s="1"/>
  <c r="AQ44" i="1"/>
  <c r="AQ43" i="1" s="1"/>
  <c r="AO44" i="1"/>
  <c r="AO43" i="1" s="1"/>
  <c r="AM44" i="1"/>
  <c r="AK44" i="1"/>
  <c r="AK43" i="1" s="1"/>
  <c r="AI44" i="1"/>
  <c r="AI43" i="1" s="1"/>
  <c r="AG44" i="1"/>
  <c r="AG43" i="1" s="1"/>
  <c r="AE44" i="1"/>
  <c r="AE43" i="1" s="1"/>
  <c r="AC44" i="1"/>
  <c r="AC43" i="1" s="1"/>
  <c r="AA44" i="1"/>
  <c r="Y44" i="1"/>
  <c r="Y43" i="1" s="1"/>
  <c r="W44" i="1"/>
  <c r="W43" i="1" s="1"/>
  <c r="U44" i="1"/>
  <c r="U43" i="1" s="1"/>
  <c r="S44" i="1"/>
  <c r="Q44" i="1"/>
  <c r="Q43" i="1" s="1"/>
  <c r="O44" i="1"/>
  <c r="O43" i="1" s="1"/>
  <c r="M44" i="1"/>
  <c r="CV43" i="1"/>
  <c r="CU43" i="1"/>
  <c r="CT43" i="1"/>
  <c r="CR43" i="1"/>
  <c r="CP43" i="1"/>
  <c r="CN43" i="1"/>
  <c r="CM43" i="1"/>
  <c r="CL43" i="1"/>
  <c r="CJ43" i="1"/>
  <c r="CH43" i="1"/>
  <c r="CF43" i="1"/>
  <c r="CE43" i="1"/>
  <c r="CD43" i="1"/>
  <c r="CB43" i="1"/>
  <c r="BZ43" i="1"/>
  <c r="BX43" i="1"/>
  <c r="BV43" i="1"/>
  <c r="BT43" i="1"/>
  <c r="BR43" i="1"/>
  <c r="BP43" i="1"/>
  <c r="BN43" i="1"/>
  <c r="BL43" i="1"/>
  <c r="BJ43" i="1"/>
  <c r="BH43" i="1"/>
  <c r="BG43" i="1"/>
  <c r="BF43" i="1"/>
  <c r="BD43" i="1"/>
  <c r="BB43" i="1"/>
  <c r="AZ43" i="1"/>
  <c r="AY43" i="1"/>
  <c r="AX43" i="1"/>
  <c r="AV43" i="1"/>
  <c r="AT43" i="1"/>
  <c r="AR43" i="1"/>
  <c r="AP43" i="1"/>
  <c r="AN43" i="1"/>
  <c r="AM43" i="1"/>
  <c r="AL43" i="1"/>
  <c r="AJ43" i="1"/>
  <c r="AH43" i="1"/>
  <c r="AF43" i="1"/>
  <c r="AD43" i="1"/>
  <c r="AB43" i="1"/>
  <c r="AA43" i="1"/>
  <c r="Z43" i="1"/>
  <c r="X43" i="1"/>
  <c r="V43" i="1"/>
  <c r="T43" i="1"/>
  <c r="S43" i="1"/>
  <c r="R43" i="1"/>
  <c r="P43" i="1"/>
  <c r="N43" i="1"/>
  <c r="L43" i="1"/>
  <c r="CV42" i="1"/>
  <c r="CS42" i="1"/>
  <c r="CS41" i="1" s="1"/>
  <c r="CQ42" i="1"/>
  <c r="CQ41" i="1" s="1"/>
  <c r="CO42" i="1"/>
  <c r="CO41" i="1" s="1"/>
  <c r="CM42" i="1"/>
  <c r="CM41" i="1" s="1"/>
  <c r="CK42" i="1"/>
  <c r="CK41" i="1" s="1"/>
  <c r="CI42" i="1"/>
  <c r="CI41" i="1" s="1"/>
  <c r="CG42" i="1"/>
  <c r="CE42" i="1"/>
  <c r="CE41" i="1" s="1"/>
  <c r="CC42" i="1"/>
  <c r="CC41" i="1" s="1"/>
  <c r="CA42" i="1"/>
  <c r="CA41" i="1" s="1"/>
  <c r="BY42" i="1"/>
  <c r="BY41" i="1" s="1"/>
  <c r="BW42" i="1"/>
  <c r="BU42" i="1"/>
  <c r="BU41" i="1" s="1"/>
  <c r="BS42" i="1"/>
  <c r="BS41" i="1" s="1"/>
  <c r="BQ42" i="1"/>
  <c r="BO42" i="1"/>
  <c r="BO41" i="1" s="1"/>
  <c r="BM42" i="1"/>
  <c r="BM41" i="1" s="1"/>
  <c r="BK42" i="1"/>
  <c r="BK41" i="1" s="1"/>
  <c r="BI42" i="1"/>
  <c r="BI41" i="1" s="1"/>
  <c r="BG42" i="1"/>
  <c r="BG41" i="1" s="1"/>
  <c r="BE42" i="1"/>
  <c r="BE41" i="1" s="1"/>
  <c r="BC42" i="1"/>
  <c r="BC41" i="1" s="1"/>
  <c r="BA42" i="1"/>
  <c r="BA41" i="1" s="1"/>
  <c r="AY42" i="1"/>
  <c r="AY41" i="1" s="1"/>
  <c r="AW42" i="1"/>
  <c r="AW41" i="1" s="1"/>
  <c r="AU42" i="1"/>
  <c r="AU41" i="1" s="1"/>
  <c r="AS42" i="1"/>
  <c r="AS41" i="1" s="1"/>
  <c r="AQ42" i="1"/>
  <c r="AO42" i="1"/>
  <c r="AO41" i="1" s="1"/>
  <c r="AM42" i="1"/>
  <c r="AM41" i="1" s="1"/>
  <c r="AK42" i="1"/>
  <c r="AI42" i="1"/>
  <c r="AI41" i="1" s="1"/>
  <c r="AG42" i="1"/>
  <c r="AG41" i="1" s="1"/>
  <c r="AE42" i="1"/>
  <c r="AE41" i="1" s="1"/>
  <c r="AC42" i="1"/>
  <c r="AC41" i="1" s="1"/>
  <c r="AA42" i="1"/>
  <c r="AA41" i="1" s="1"/>
  <c r="Y42" i="1"/>
  <c r="Y41" i="1" s="1"/>
  <c r="W42" i="1"/>
  <c r="W41" i="1" s="1"/>
  <c r="U42" i="1"/>
  <c r="S42" i="1"/>
  <c r="S41" i="1" s="1"/>
  <c r="Q42" i="1"/>
  <c r="Q41" i="1" s="1"/>
  <c r="O42" i="1"/>
  <c r="O41" i="1" s="1"/>
  <c r="M42" i="1"/>
  <c r="M41" i="1" s="1"/>
  <c r="CV41" i="1"/>
  <c r="CU41" i="1"/>
  <c r="CT41" i="1"/>
  <c r="CR41" i="1"/>
  <c r="CP41" i="1"/>
  <c r="CN41" i="1"/>
  <c r="CL41" i="1"/>
  <c r="CJ41" i="1"/>
  <c r="CH41" i="1"/>
  <c r="CG41" i="1"/>
  <c r="CF41" i="1"/>
  <c r="CD41" i="1"/>
  <c r="CB41" i="1"/>
  <c r="BZ41" i="1"/>
  <c r="BX41" i="1"/>
  <c r="BW41" i="1"/>
  <c r="BV41" i="1"/>
  <c r="BT41" i="1"/>
  <c r="BR41" i="1"/>
  <c r="BQ41" i="1"/>
  <c r="BP41" i="1"/>
  <c r="BN41" i="1"/>
  <c r="BL41" i="1"/>
  <c r="BJ41" i="1"/>
  <c r="BH41" i="1"/>
  <c r="BF41" i="1"/>
  <c r="BD41" i="1"/>
  <c r="BB41" i="1"/>
  <c r="AZ41" i="1"/>
  <c r="AX41" i="1"/>
  <c r="AV41" i="1"/>
  <c r="AT41" i="1"/>
  <c r="AR41" i="1"/>
  <c r="AQ41" i="1"/>
  <c r="AP41" i="1"/>
  <c r="AN41" i="1"/>
  <c r="AL41" i="1"/>
  <c r="AK41" i="1"/>
  <c r="AJ41" i="1"/>
  <c r="AH41" i="1"/>
  <c r="AF41" i="1"/>
  <c r="AD41" i="1"/>
  <c r="AB41" i="1"/>
  <c r="Z41" i="1"/>
  <c r="X41" i="1"/>
  <c r="V41" i="1"/>
  <c r="U41" i="1"/>
  <c r="T41" i="1"/>
  <c r="R41" i="1"/>
  <c r="P41" i="1"/>
  <c r="N41" i="1"/>
  <c r="L41" i="1"/>
  <c r="CV40" i="1"/>
  <c r="CS40" i="1"/>
  <c r="CS39" i="1" s="1"/>
  <c r="CQ40" i="1"/>
  <c r="CQ39" i="1" s="1"/>
  <c r="CO40" i="1"/>
  <c r="CM40" i="1"/>
  <c r="CM39" i="1" s="1"/>
  <c r="CK40" i="1"/>
  <c r="CI40" i="1"/>
  <c r="CI39" i="1" s="1"/>
  <c r="CG40" i="1"/>
  <c r="CE40" i="1"/>
  <c r="CE39" i="1" s="1"/>
  <c r="CC40" i="1"/>
  <c r="CC39" i="1" s="1"/>
  <c r="CA40" i="1"/>
  <c r="CA39" i="1" s="1"/>
  <c r="BY40" i="1"/>
  <c r="BW40" i="1"/>
  <c r="BW39" i="1" s="1"/>
  <c r="BU40" i="1"/>
  <c r="BU39" i="1" s="1"/>
  <c r="BS40" i="1"/>
  <c r="BS39" i="1" s="1"/>
  <c r="BQ40" i="1"/>
  <c r="BQ39" i="1" s="1"/>
  <c r="BO40" i="1"/>
  <c r="BO39" i="1" s="1"/>
  <c r="BM40" i="1"/>
  <c r="BM39" i="1" s="1"/>
  <c r="BK40" i="1"/>
  <c r="BK39" i="1" s="1"/>
  <c r="BI40" i="1"/>
  <c r="BG40" i="1"/>
  <c r="BG39" i="1" s="1"/>
  <c r="BE40" i="1"/>
  <c r="BE39" i="1" s="1"/>
  <c r="BC40" i="1"/>
  <c r="BC39" i="1" s="1"/>
  <c r="BA40" i="1"/>
  <c r="AY40" i="1"/>
  <c r="AY39" i="1" s="1"/>
  <c r="AW40" i="1"/>
  <c r="AW39" i="1" s="1"/>
  <c r="AU40" i="1"/>
  <c r="AU39" i="1" s="1"/>
  <c r="AS40" i="1"/>
  <c r="AS39" i="1" s="1"/>
  <c r="AQ40" i="1"/>
  <c r="AQ39" i="1" s="1"/>
  <c r="AO40" i="1"/>
  <c r="AM40" i="1"/>
  <c r="AM39" i="1" s="1"/>
  <c r="AK40" i="1"/>
  <c r="AI40" i="1"/>
  <c r="AI39" i="1" s="1"/>
  <c r="AG40" i="1"/>
  <c r="AG39" i="1" s="1"/>
  <c r="AE40" i="1"/>
  <c r="AE39" i="1" s="1"/>
  <c r="AC40" i="1"/>
  <c r="AA40" i="1"/>
  <c r="AA39" i="1" s="1"/>
  <c r="Y40" i="1"/>
  <c r="Y39" i="1" s="1"/>
  <c r="W40" i="1"/>
  <c r="W39" i="1" s="1"/>
  <c r="U40" i="1"/>
  <c r="S40" i="1"/>
  <c r="S39" i="1" s="1"/>
  <c r="Q40" i="1"/>
  <c r="Q39" i="1" s="1"/>
  <c r="O40" i="1"/>
  <c r="O39" i="1" s="1"/>
  <c r="M40" i="1"/>
  <c r="CV39" i="1"/>
  <c r="CU39" i="1"/>
  <c r="CT39" i="1"/>
  <c r="CR39" i="1"/>
  <c r="CP39" i="1"/>
  <c r="CO39" i="1"/>
  <c r="CN39" i="1"/>
  <c r="CL39" i="1"/>
  <c r="CK39" i="1"/>
  <c r="CJ39" i="1"/>
  <c r="CH39" i="1"/>
  <c r="CG39" i="1"/>
  <c r="CF39" i="1"/>
  <c r="CD39" i="1"/>
  <c r="CB39" i="1"/>
  <c r="BZ39" i="1"/>
  <c r="BY39" i="1"/>
  <c r="BX39" i="1"/>
  <c r="BV39" i="1"/>
  <c r="BT39" i="1"/>
  <c r="BR39" i="1"/>
  <c r="BP39" i="1"/>
  <c r="BN39" i="1"/>
  <c r="BL39" i="1"/>
  <c r="BJ39" i="1"/>
  <c r="BI39" i="1"/>
  <c r="BH39" i="1"/>
  <c r="BF39" i="1"/>
  <c r="BD39" i="1"/>
  <c r="BB39" i="1"/>
  <c r="BA39" i="1"/>
  <c r="AZ39" i="1"/>
  <c r="AX39" i="1"/>
  <c r="AV39" i="1"/>
  <c r="AT39" i="1"/>
  <c r="AR39" i="1"/>
  <c r="AP39" i="1"/>
  <c r="AO39" i="1"/>
  <c r="AN39" i="1"/>
  <c r="AL39" i="1"/>
  <c r="AK39" i="1"/>
  <c r="AJ39" i="1"/>
  <c r="AH39" i="1"/>
  <c r="AF39" i="1"/>
  <c r="AD39" i="1"/>
  <c r="AC39" i="1"/>
  <c r="AB39" i="1"/>
  <c r="Z39" i="1"/>
  <c r="X39" i="1"/>
  <c r="V39" i="1"/>
  <c r="U39" i="1"/>
  <c r="T39" i="1"/>
  <c r="R39" i="1"/>
  <c r="P39" i="1"/>
  <c r="N39" i="1"/>
  <c r="M39" i="1"/>
  <c r="L39" i="1"/>
  <c r="CV38" i="1"/>
  <c r="S38" i="1"/>
  <c r="Q38" i="1"/>
  <c r="CV37" i="1"/>
  <c r="AG37" i="1"/>
  <c r="S37" i="1"/>
  <c r="Q37" i="1"/>
  <c r="CV36" i="1"/>
  <c r="AG36" i="1"/>
  <c r="S36" i="1"/>
  <c r="Q36" i="1"/>
  <c r="CV35" i="1"/>
  <c r="AG35" i="1"/>
  <c r="S35" i="1"/>
  <c r="Q35" i="1"/>
  <c r="CV34" i="1"/>
  <c r="AG34" i="1"/>
  <c r="S34" i="1"/>
  <c r="Q34" i="1"/>
  <c r="M34" i="1"/>
  <c r="CV33" i="1"/>
  <c r="AG33" i="1"/>
  <c r="S33" i="1"/>
  <c r="Q33" i="1"/>
  <c r="M33" i="1"/>
  <c r="CV32" i="1"/>
  <c r="CS32" i="1"/>
  <c r="CQ32" i="1"/>
  <c r="CO32" i="1"/>
  <c r="CM32" i="1"/>
  <c r="CK32" i="1"/>
  <c r="CI32" i="1"/>
  <c r="CG32" i="1"/>
  <c r="CE32" i="1"/>
  <c r="CC32" i="1"/>
  <c r="CA32" i="1"/>
  <c r="BY32" i="1"/>
  <c r="BW32" i="1"/>
  <c r="BU32" i="1"/>
  <c r="BS32" i="1"/>
  <c r="BQ32" i="1"/>
  <c r="BO32" i="1"/>
  <c r="BM32" i="1"/>
  <c r="BK32" i="1"/>
  <c r="BI32" i="1"/>
  <c r="BG32" i="1"/>
  <c r="BE32" i="1"/>
  <c r="BC32" i="1"/>
  <c r="BA32" i="1"/>
  <c r="AY32" i="1"/>
  <c r="AW32" i="1"/>
  <c r="AU32" i="1"/>
  <c r="AS32" i="1"/>
  <c r="AQ32" i="1"/>
  <c r="AO32" i="1"/>
  <c r="AM32" i="1"/>
  <c r="AK32" i="1"/>
  <c r="AI32" i="1"/>
  <c r="AG32" i="1"/>
  <c r="AE32" i="1"/>
  <c r="AC32" i="1"/>
  <c r="AA32" i="1"/>
  <c r="Y32" i="1"/>
  <c r="W32" i="1"/>
  <c r="U32" i="1"/>
  <c r="S32" i="1"/>
  <c r="Q32" i="1"/>
  <c r="O32" i="1"/>
  <c r="M32" i="1"/>
  <c r="CV31" i="1"/>
  <c r="CS31" i="1"/>
  <c r="CS30" i="1" s="1"/>
  <c r="CQ31" i="1"/>
  <c r="CQ30" i="1" s="1"/>
  <c r="CO31" i="1"/>
  <c r="CO30" i="1" s="1"/>
  <c r="CM31" i="1"/>
  <c r="CM30" i="1" s="1"/>
  <c r="CK31" i="1"/>
  <c r="CK30" i="1" s="1"/>
  <c r="CI31" i="1"/>
  <c r="CI30" i="1" s="1"/>
  <c r="CG31" i="1"/>
  <c r="CG30" i="1" s="1"/>
  <c r="CE31" i="1"/>
  <c r="CC31" i="1"/>
  <c r="CC30" i="1" s="1"/>
  <c r="CA31" i="1"/>
  <c r="CA30" i="1" s="1"/>
  <c r="BY31" i="1"/>
  <c r="BW31" i="1"/>
  <c r="BW30" i="1" s="1"/>
  <c r="BU31" i="1"/>
  <c r="BU30" i="1" s="1"/>
  <c r="BS31" i="1"/>
  <c r="BS30" i="1" s="1"/>
  <c r="BQ31" i="1"/>
  <c r="BQ30" i="1" s="1"/>
  <c r="BO31" i="1"/>
  <c r="BO30" i="1" s="1"/>
  <c r="BM31" i="1"/>
  <c r="BM30" i="1" s="1"/>
  <c r="BK31" i="1"/>
  <c r="BK30" i="1" s="1"/>
  <c r="BI31" i="1"/>
  <c r="BI30" i="1" s="1"/>
  <c r="BG31" i="1"/>
  <c r="BG30" i="1" s="1"/>
  <c r="BE31" i="1"/>
  <c r="BE30" i="1" s="1"/>
  <c r="BC31" i="1"/>
  <c r="BC30" i="1" s="1"/>
  <c r="BA31" i="1"/>
  <c r="AY31" i="1"/>
  <c r="AY30" i="1" s="1"/>
  <c r="AW31" i="1"/>
  <c r="AW30" i="1" s="1"/>
  <c r="AU31" i="1"/>
  <c r="AU30" i="1" s="1"/>
  <c r="AS31" i="1"/>
  <c r="AS30" i="1" s="1"/>
  <c r="AQ31" i="1"/>
  <c r="AQ30" i="1" s="1"/>
  <c r="AO31" i="1"/>
  <c r="AO30" i="1" s="1"/>
  <c r="AM31" i="1"/>
  <c r="AM30" i="1" s="1"/>
  <c r="AK31" i="1"/>
  <c r="AK30" i="1" s="1"/>
  <c r="AI31" i="1"/>
  <c r="AI30" i="1" s="1"/>
  <c r="AG31" i="1"/>
  <c r="AE31" i="1"/>
  <c r="AE30" i="1" s="1"/>
  <c r="AC31" i="1"/>
  <c r="AC30" i="1" s="1"/>
  <c r="AA31" i="1"/>
  <c r="AA30" i="1" s="1"/>
  <c r="Y31" i="1"/>
  <c r="Y30" i="1" s="1"/>
  <c r="W31" i="1"/>
  <c r="W30" i="1" s="1"/>
  <c r="U31" i="1"/>
  <c r="S31" i="1"/>
  <c r="Q31" i="1"/>
  <c r="O31" i="1"/>
  <c r="O30" i="1" s="1"/>
  <c r="M31" i="1"/>
  <c r="CU30" i="1"/>
  <c r="CT30" i="1"/>
  <c r="CR30" i="1"/>
  <c r="CP30" i="1"/>
  <c r="CN30" i="1"/>
  <c r="CL30" i="1"/>
  <c r="CJ30" i="1"/>
  <c r="CH30" i="1"/>
  <c r="CF30" i="1"/>
  <c r="CE30" i="1"/>
  <c r="CD30" i="1"/>
  <c r="CB30" i="1"/>
  <c r="BZ30" i="1"/>
  <c r="BY30" i="1"/>
  <c r="BX30" i="1"/>
  <c r="BV30" i="1"/>
  <c r="BT30" i="1"/>
  <c r="BR30" i="1"/>
  <c r="BP30" i="1"/>
  <c r="BN30" i="1"/>
  <c r="BL30" i="1"/>
  <c r="BJ30" i="1"/>
  <c r="BH30" i="1"/>
  <c r="BF30" i="1"/>
  <c r="BD30" i="1"/>
  <c r="BB30" i="1"/>
  <c r="BA30" i="1"/>
  <c r="AZ30" i="1"/>
  <c r="AX30" i="1"/>
  <c r="AV30" i="1"/>
  <c r="AT30" i="1"/>
  <c r="AR30" i="1"/>
  <c r="AP30" i="1"/>
  <c r="AN30" i="1"/>
  <c r="AL30" i="1"/>
  <c r="AJ30" i="1"/>
  <c r="AH30" i="1"/>
  <c r="AF30" i="1"/>
  <c r="AD30" i="1"/>
  <c r="AB30" i="1"/>
  <c r="Z30" i="1"/>
  <c r="X30" i="1"/>
  <c r="V30" i="1"/>
  <c r="U30" i="1"/>
  <c r="T30" i="1"/>
  <c r="S30" i="1"/>
  <c r="R30" i="1"/>
  <c r="P30" i="1"/>
  <c r="N30" i="1"/>
  <c r="L30" i="1"/>
  <c r="CV29" i="1"/>
  <c r="CS29" i="1"/>
  <c r="CS28" i="1" s="1"/>
  <c r="CQ29" i="1"/>
  <c r="CQ28" i="1" s="1"/>
  <c r="CO29" i="1"/>
  <c r="CO28" i="1" s="1"/>
  <c r="CM29" i="1"/>
  <c r="CK29" i="1"/>
  <c r="CK28" i="1" s="1"/>
  <c r="CI29" i="1"/>
  <c r="CG29" i="1"/>
  <c r="CG28" i="1" s="1"/>
  <c r="CE29" i="1"/>
  <c r="CE28" i="1" s="1"/>
  <c r="CC29" i="1"/>
  <c r="CC28" i="1" s="1"/>
  <c r="CA29" i="1"/>
  <c r="CA28" i="1" s="1"/>
  <c r="BY29" i="1"/>
  <c r="BY28" i="1" s="1"/>
  <c r="BW29" i="1"/>
  <c r="BW28" i="1" s="1"/>
  <c r="BU29" i="1"/>
  <c r="BU28" i="1" s="1"/>
  <c r="BS29" i="1"/>
  <c r="BS28" i="1" s="1"/>
  <c r="BQ29" i="1"/>
  <c r="BQ28" i="1" s="1"/>
  <c r="BO29" i="1"/>
  <c r="BM29" i="1"/>
  <c r="BM28" i="1" s="1"/>
  <c r="BK29" i="1"/>
  <c r="BI29" i="1"/>
  <c r="BI28" i="1" s="1"/>
  <c r="BG29" i="1"/>
  <c r="BG28" i="1" s="1"/>
  <c r="BE29" i="1"/>
  <c r="BE28" i="1" s="1"/>
  <c r="BC29" i="1"/>
  <c r="BA29" i="1"/>
  <c r="BA28" i="1" s="1"/>
  <c r="AY29" i="1"/>
  <c r="AW29" i="1"/>
  <c r="AW28" i="1" s="1"/>
  <c r="AU29" i="1"/>
  <c r="AU28" i="1" s="1"/>
  <c r="AS29" i="1"/>
  <c r="AS28" i="1" s="1"/>
  <c r="AQ29" i="1"/>
  <c r="AQ28" i="1" s="1"/>
  <c r="AO29" i="1"/>
  <c r="AO28" i="1" s="1"/>
  <c r="AM29" i="1"/>
  <c r="AK29" i="1"/>
  <c r="AK28" i="1" s="1"/>
  <c r="AI29" i="1"/>
  <c r="AG29" i="1"/>
  <c r="AG28" i="1" s="1"/>
  <c r="AE29" i="1"/>
  <c r="AE28" i="1" s="1"/>
  <c r="AC29" i="1"/>
  <c r="AC28" i="1" s="1"/>
  <c r="AA29" i="1"/>
  <c r="AA28" i="1" s="1"/>
  <c r="Y29" i="1"/>
  <c r="Y28" i="1" s="1"/>
  <c r="W29" i="1"/>
  <c r="W28" i="1" s="1"/>
  <c r="U29" i="1"/>
  <c r="U28" i="1" s="1"/>
  <c r="S29" i="1"/>
  <c r="Q29" i="1"/>
  <c r="Q28" i="1" s="1"/>
  <c r="O29" i="1"/>
  <c r="M29" i="1"/>
  <c r="CV28" i="1"/>
  <c r="CU28" i="1"/>
  <c r="CT28" i="1"/>
  <c r="CR28" i="1"/>
  <c r="CP28" i="1"/>
  <c r="CN28" i="1"/>
  <c r="CM28" i="1"/>
  <c r="CL28" i="1"/>
  <c r="CJ28" i="1"/>
  <c r="CI28" i="1"/>
  <c r="CH28" i="1"/>
  <c r="CF28" i="1"/>
  <c r="CD28" i="1"/>
  <c r="CB28" i="1"/>
  <c r="BZ28" i="1"/>
  <c r="BX28" i="1"/>
  <c r="BV28" i="1"/>
  <c r="BT28" i="1"/>
  <c r="BR28" i="1"/>
  <c r="BP28" i="1"/>
  <c r="BO28" i="1"/>
  <c r="BN28" i="1"/>
  <c r="BL28" i="1"/>
  <c r="BK28" i="1"/>
  <c r="BJ28" i="1"/>
  <c r="BH28" i="1"/>
  <c r="BF28" i="1"/>
  <c r="BD28" i="1"/>
  <c r="BC28" i="1"/>
  <c r="BB28" i="1"/>
  <c r="AZ28" i="1"/>
  <c r="AY28" i="1"/>
  <c r="AX28" i="1"/>
  <c r="AV28" i="1"/>
  <c r="AT28" i="1"/>
  <c r="AR28" i="1"/>
  <c r="AP28" i="1"/>
  <c r="AN28" i="1"/>
  <c r="AM28" i="1"/>
  <c r="AL28" i="1"/>
  <c r="AJ28" i="1"/>
  <c r="AI28" i="1"/>
  <c r="AH28" i="1"/>
  <c r="AF28" i="1"/>
  <c r="AD28" i="1"/>
  <c r="AB28" i="1"/>
  <c r="Z28" i="1"/>
  <c r="X28" i="1"/>
  <c r="V28" i="1"/>
  <c r="T28" i="1"/>
  <c r="S28" i="1"/>
  <c r="R28" i="1"/>
  <c r="P28" i="1"/>
  <c r="O28" i="1"/>
  <c r="N28" i="1"/>
  <c r="L28" i="1"/>
  <c r="CV27" i="1"/>
  <c r="CV26" i="1" s="1"/>
  <c r="CS27" i="1"/>
  <c r="CS26" i="1" s="1"/>
  <c r="CQ27" i="1"/>
  <c r="CQ26" i="1" s="1"/>
  <c r="CO27" i="1"/>
  <c r="CO26" i="1" s="1"/>
  <c r="CM27" i="1"/>
  <c r="CM26" i="1" s="1"/>
  <c r="CK27" i="1"/>
  <c r="CK26" i="1" s="1"/>
  <c r="CI27" i="1"/>
  <c r="CI26" i="1" s="1"/>
  <c r="CG27" i="1"/>
  <c r="CG26" i="1" s="1"/>
  <c r="CE27" i="1"/>
  <c r="CE26" i="1" s="1"/>
  <c r="CC27" i="1"/>
  <c r="CC26" i="1" s="1"/>
  <c r="CA27" i="1"/>
  <c r="CA26" i="1" s="1"/>
  <c r="BY27" i="1"/>
  <c r="BY26" i="1" s="1"/>
  <c r="BW27" i="1"/>
  <c r="BW26" i="1" s="1"/>
  <c r="BU27" i="1"/>
  <c r="BU26" i="1" s="1"/>
  <c r="BS27" i="1"/>
  <c r="BS26" i="1" s="1"/>
  <c r="BQ27" i="1"/>
  <c r="BQ26" i="1" s="1"/>
  <c r="BO27" i="1"/>
  <c r="BO26" i="1" s="1"/>
  <c r="BM27" i="1"/>
  <c r="BM26" i="1" s="1"/>
  <c r="BK27" i="1"/>
  <c r="BK26" i="1" s="1"/>
  <c r="BI27" i="1"/>
  <c r="BI26" i="1" s="1"/>
  <c r="BG27" i="1"/>
  <c r="BG26" i="1" s="1"/>
  <c r="BE27" i="1"/>
  <c r="BE26" i="1" s="1"/>
  <c r="BC27" i="1"/>
  <c r="BC26" i="1" s="1"/>
  <c r="BA27" i="1"/>
  <c r="BA26" i="1" s="1"/>
  <c r="AY27" i="1"/>
  <c r="AY26" i="1" s="1"/>
  <c r="AW27" i="1"/>
  <c r="AW26" i="1" s="1"/>
  <c r="AU27" i="1"/>
  <c r="AU26" i="1" s="1"/>
  <c r="AS27" i="1"/>
  <c r="AS26" i="1" s="1"/>
  <c r="AQ27" i="1"/>
  <c r="AQ26" i="1" s="1"/>
  <c r="AO27" i="1"/>
  <c r="AO26" i="1" s="1"/>
  <c r="AM27" i="1"/>
  <c r="AM26" i="1" s="1"/>
  <c r="AK27" i="1"/>
  <c r="AK26" i="1" s="1"/>
  <c r="AI27" i="1"/>
  <c r="AI26" i="1" s="1"/>
  <c r="AG27" i="1"/>
  <c r="AG26" i="1" s="1"/>
  <c r="AE27" i="1"/>
  <c r="AE26" i="1" s="1"/>
  <c r="AC27" i="1"/>
  <c r="AC26" i="1" s="1"/>
  <c r="AA27" i="1"/>
  <c r="AA26" i="1" s="1"/>
  <c r="Y27" i="1"/>
  <c r="Y26" i="1" s="1"/>
  <c r="W27" i="1"/>
  <c r="W26" i="1" s="1"/>
  <c r="U27" i="1"/>
  <c r="U26" i="1" s="1"/>
  <c r="S27" i="1"/>
  <c r="S26" i="1" s="1"/>
  <c r="Q27" i="1"/>
  <c r="Q26" i="1" s="1"/>
  <c r="O27" i="1"/>
  <c r="M27" i="1"/>
  <c r="M26" i="1" s="1"/>
  <c r="CU26" i="1"/>
  <c r="CT26" i="1"/>
  <c r="CR26" i="1"/>
  <c r="CP26" i="1"/>
  <c r="CN26" i="1"/>
  <c r="CL26" i="1"/>
  <c r="CJ26" i="1"/>
  <c r="CH26" i="1"/>
  <c r="CF26" i="1"/>
  <c r="CD26" i="1"/>
  <c r="CB26" i="1"/>
  <c r="BZ26" i="1"/>
  <c r="BX26" i="1"/>
  <c r="BV26" i="1"/>
  <c r="BT26" i="1"/>
  <c r="BR26" i="1"/>
  <c r="BP26" i="1"/>
  <c r="BN26" i="1"/>
  <c r="BL26" i="1"/>
  <c r="BJ26" i="1"/>
  <c r="BH26" i="1"/>
  <c r="BF26" i="1"/>
  <c r="BD26" i="1"/>
  <c r="BB26" i="1"/>
  <c r="AZ26" i="1"/>
  <c r="AX26" i="1"/>
  <c r="AV26" i="1"/>
  <c r="AT26" i="1"/>
  <c r="AR26" i="1"/>
  <c r="AP26" i="1"/>
  <c r="AN26" i="1"/>
  <c r="AL26" i="1"/>
  <c r="AJ26" i="1"/>
  <c r="AH26" i="1"/>
  <c r="AF26" i="1"/>
  <c r="AD26" i="1"/>
  <c r="AB26" i="1"/>
  <c r="Z26" i="1"/>
  <c r="X26" i="1"/>
  <c r="V26" i="1"/>
  <c r="T26" i="1"/>
  <c r="R26" i="1"/>
  <c r="P26" i="1"/>
  <c r="N26" i="1"/>
  <c r="L26" i="1"/>
  <c r="CV25" i="1"/>
  <c r="CS25" i="1"/>
  <c r="CQ25" i="1"/>
  <c r="CO25" i="1"/>
  <c r="CM25" i="1"/>
  <c r="CK25" i="1"/>
  <c r="CI25" i="1"/>
  <c r="CG25" i="1"/>
  <c r="CE25" i="1"/>
  <c r="CC25" i="1"/>
  <c r="CA25" i="1"/>
  <c r="BY25" i="1"/>
  <c r="BW25" i="1"/>
  <c r="BU25" i="1"/>
  <c r="BS25" i="1"/>
  <c r="BQ25" i="1"/>
  <c r="BO25" i="1"/>
  <c r="BM25" i="1"/>
  <c r="BK25" i="1"/>
  <c r="BI25" i="1"/>
  <c r="BG25" i="1"/>
  <c r="BE25" i="1"/>
  <c r="BC25" i="1"/>
  <c r="BA25" i="1"/>
  <c r="AY25" i="1"/>
  <c r="AW25" i="1"/>
  <c r="AU25" i="1"/>
  <c r="AS25" i="1"/>
  <c r="AQ25" i="1"/>
  <c r="AO25" i="1"/>
  <c r="AM25" i="1"/>
  <c r="AK25" i="1"/>
  <c r="AI25" i="1"/>
  <c r="AG25" i="1"/>
  <c r="AE25" i="1"/>
  <c r="AC25" i="1"/>
  <c r="AA25" i="1"/>
  <c r="Y25" i="1"/>
  <c r="W25" i="1"/>
  <c r="U25" i="1"/>
  <c r="S25" i="1"/>
  <c r="Q25" i="1"/>
  <c r="O25" i="1"/>
  <c r="M25" i="1"/>
  <c r="CV24" i="1"/>
  <c r="CS24" i="1"/>
  <c r="CQ24" i="1"/>
  <c r="CO24" i="1"/>
  <c r="CM24" i="1"/>
  <c r="CK24" i="1"/>
  <c r="CI24" i="1"/>
  <c r="CG24" i="1"/>
  <c r="CE24" i="1"/>
  <c r="CC24" i="1"/>
  <c r="CA24" i="1"/>
  <c r="BY24" i="1"/>
  <c r="BW24" i="1"/>
  <c r="BU24" i="1"/>
  <c r="BS24" i="1"/>
  <c r="BQ24" i="1"/>
  <c r="BO24" i="1"/>
  <c r="BM24" i="1"/>
  <c r="BK24" i="1"/>
  <c r="BI24" i="1"/>
  <c r="BG24" i="1"/>
  <c r="BE24" i="1"/>
  <c r="BC24" i="1"/>
  <c r="BA24" i="1"/>
  <c r="AY24" i="1"/>
  <c r="AW24" i="1"/>
  <c r="AU24" i="1"/>
  <c r="AS24" i="1"/>
  <c r="AQ24" i="1"/>
  <c r="AO24" i="1"/>
  <c r="AM24" i="1"/>
  <c r="AK24" i="1"/>
  <c r="AI24" i="1"/>
  <c r="AG24" i="1"/>
  <c r="AE24" i="1"/>
  <c r="AC24" i="1"/>
  <c r="AA24" i="1"/>
  <c r="Y24" i="1"/>
  <c r="W24" i="1"/>
  <c r="U24" i="1"/>
  <c r="S24" i="1"/>
  <c r="Q24" i="1"/>
  <c r="O24" i="1"/>
  <c r="M24" i="1"/>
  <c r="CV23" i="1"/>
  <c r="U23" i="1"/>
  <c r="CV22" i="1"/>
  <c r="U22" i="1"/>
  <c r="CW22" i="1" s="1"/>
  <c r="CV21" i="1"/>
  <c r="CQ21" i="1"/>
  <c r="CO21" i="1"/>
  <c r="CM21" i="1"/>
  <c r="CK21" i="1"/>
  <c r="CI21" i="1"/>
  <c r="CG21" i="1"/>
  <c r="CE21" i="1"/>
  <c r="CC21" i="1"/>
  <c r="CA21" i="1"/>
  <c r="BY21" i="1"/>
  <c r="BW21" i="1"/>
  <c r="BU21" i="1"/>
  <c r="BS21" i="1"/>
  <c r="BQ21" i="1"/>
  <c r="BO21" i="1"/>
  <c r="BM21" i="1"/>
  <c r="BK21" i="1"/>
  <c r="BI21" i="1"/>
  <c r="BG21" i="1"/>
  <c r="BE21" i="1"/>
  <c r="BC21" i="1"/>
  <c r="BA21" i="1"/>
  <c r="AY21" i="1"/>
  <c r="AW21" i="1"/>
  <c r="AU21" i="1"/>
  <c r="AS21" i="1"/>
  <c r="AQ21" i="1"/>
  <c r="AO21" i="1"/>
  <c r="AM21" i="1"/>
  <c r="AK21" i="1"/>
  <c r="AI21" i="1"/>
  <c r="AG21" i="1"/>
  <c r="AE21" i="1"/>
  <c r="AC21" i="1"/>
  <c r="AA21" i="1"/>
  <c r="Y21" i="1"/>
  <c r="W21" i="1"/>
  <c r="U21" i="1"/>
  <c r="S21" i="1"/>
  <c r="Q21" i="1"/>
  <c r="O21" i="1"/>
  <c r="M21" i="1"/>
  <c r="CV20" i="1"/>
  <c r="U20" i="1"/>
  <c r="CV19" i="1"/>
  <c r="CS19" i="1"/>
  <c r="CQ19" i="1"/>
  <c r="CO19" i="1"/>
  <c r="CM19" i="1"/>
  <c r="CK19" i="1"/>
  <c r="CI19" i="1"/>
  <c r="CG19" i="1"/>
  <c r="CE19" i="1"/>
  <c r="CC19" i="1"/>
  <c r="CA19" i="1"/>
  <c r="BY19" i="1"/>
  <c r="BW19" i="1"/>
  <c r="BU19" i="1"/>
  <c r="BS19" i="1"/>
  <c r="BQ19" i="1"/>
  <c r="BO19" i="1"/>
  <c r="BM19" i="1"/>
  <c r="BK19" i="1"/>
  <c r="BI19" i="1"/>
  <c r="BG19" i="1"/>
  <c r="BE19" i="1"/>
  <c r="BC19" i="1"/>
  <c r="BA19" i="1"/>
  <c r="AY19" i="1"/>
  <c r="AW19" i="1"/>
  <c r="AU19" i="1"/>
  <c r="AS19" i="1"/>
  <c r="AQ19" i="1"/>
  <c r="AO19" i="1"/>
  <c r="AM19" i="1"/>
  <c r="AK19" i="1"/>
  <c r="AI19" i="1"/>
  <c r="AG19" i="1"/>
  <c r="AE19" i="1"/>
  <c r="AC19" i="1"/>
  <c r="AA19" i="1"/>
  <c r="Y19" i="1"/>
  <c r="W19" i="1"/>
  <c r="U19" i="1"/>
  <c r="S19" i="1"/>
  <c r="Q19" i="1"/>
  <c r="O19" i="1"/>
  <c r="M19" i="1"/>
  <c r="CV18" i="1"/>
  <c r="CS18" i="1"/>
  <c r="U18" i="1"/>
  <c r="CR17" i="1"/>
  <c r="CR12" i="1" s="1"/>
  <c r="CQ17" i="1"/>
  <c r="CO17" i="1"/>
  <c r="CM17" i="1"/>
  <c r="CK17" i="1"/>
  <c r="CI17" i="1"/>
  <c r="CG17" i="1"/>
  <c r="CE17" i="1"/>
  <c r="CC17" i="1"/>
  <c r="CA17" i="1"/>
  <c r="BY17" i="1"/>
  <c r="BW17" i="1"/>
  <c r="BU17" i="1"/>
  <c r="BS17" i="1"/>
  <c r="BQ17" i="1"/>
  <c r="BO17" i="1"/>
  <c r="BM17" i="1"/>
  <c r="BK17" i="1"/>
  <c r="BI17" i="1"/>
  <c r="BG17" i="1"/>
  <c r="BE17" i="1"/>
  <c r="BC17" i="1"/>
  <c r="BA17" i="1"/>
  <c r="AY17" i="1"/>
  <c r="AW17" i="1"/>
  <c r="AU17" i="1"/>
  <c r="AS17" i="1"/>
  <c r="AQ17" i="1"/>
  <c r="AO17" i="1"/>
  <c r="AM17" i="1"/>
  <c r="AK17" i="1"/>
  <c r="AI17" i="1"/>
  <c r="AG17" i="1"/>
  <c r="AE17" i="1"/>
  <c r="AC17" i="1"/>
  <c r="AA17" i="1"/>
  <c r="Y17" i="1"/>
  <c r="W17" i="1"/>
  <c r="T17" i="1"/>
  <c r="T12" i="1" s="1"/>
  <c r="S17" i="1"/>
  <c r="Q17" i="1"/>
  <c r="O17" i="1"/>
  <c r="M17" i="1"/>
  <c r="CV16" i="1"/>
  <c r="CS16" i="1"/>
  <c r="CQ16" i="1"/>
  <c r="CO16" i="1"/>
  <c r="CM16" i="1"/>
  <c r="CK16" i="1"/>
  <c r="CI16" i="1"/>
  <c r="CG16" i="1"/>
  <c r="CE16" i="1"/>
  <c r="CC16" i="1"/>
  <c r="CA16" i="1"/>
  <c r="BY16" i="1"/>
  <c r="BW16" i="1"/>
  <c r="BU16" i="1"/>
  <c r="BS16" i="1"/>
  <c r="BQ16" i="1"/>
  <c r="BO16" i="1"/>
  <c r="BM16" i="1"/>
  <c r="BK16" i="1"/>
  <c r="BI16" i="1"/>
  <c r="BG16" i="1"/>
  <c r="BE16" i="1"/>
  <c r="BC16" i="1"/>
  <c r="BA16" i="1"/>
  <c r="AY16" i="1"/>
  <c r="AW16" i="1"/>
  <c r="AU16" i="1"/>
  <c r="AS16" i="1"/>
  <c r="AQ16" i="1"/>
  <c r="AO16" i="1"/>
  <c r="AM16" i="1"/>
  <c r="AK16" i="1"/>
  <c r="AI16" i="1"/>
  <c r="AG16" i="1"/>
  <c r="AE16" i="1"/>
  <c r="AC16" i="1"/>
  <c r="AA16" i="1"/>
  <c r="Y16" i="1"/>
  <c r="W16" i="1"/>
  <c r="U16" i="1"/>
  <c r="S16" i="1"/>
  <c r="Q16" i="1"/>
  <c r="O16" i="1"/>
  <c r="M16" i="1"/>
  <c r="CV15" i="1"/>
  <c r="CS15" i="1"/>
  <c r="CQ15" i="1"/>
  <c r="CO15" i="1"/>
  <c r="CM15" i="1"/>
  <c r="CK15" i="1"/>
  <c r="CI15" i="1"/>
  <c r="CG15" i="1"/>
  <c r="CE15" i="1"/>
  <c r="CC15" i="1"/>
  <c r="CA15" i="1"/>
  <c r="BY15" i="1"/>
  <c r="BW15" i="1"/>
  <c r="BU15" i="1"/>
  <c r="BS15" i="1"/>
  <c r="BQ15" i="1"/>
  <c r="BO15" i="1"/>
  <c r="BM15" i="1"/>
  <c r="BK15" i="1"/>
  <c r="BI15" i="1"/>
  <c r="BG15" i="1"/>
  <c r="BE15" i="1"/>
  <c r="BC15" i="1"/>
  <c r="BA15" i="1"/>
  <c r="AY15" i="1"/>
  <c r="AW15" i="1"/>
  <c r="AU15" i="1"/>
  <c r="AS15" i="1"/>
  <c r="AQ15" i="1"/>
  <c r="AO15" i="1"/>
  <c r="AM15" i="1"/>
  <c r="AK15" i="1"/>
  <c r="AI15" i="1"/>
  <c r="AG15" i="1"/>
  <c r="AE15" i="1"/>
  <c r="AC15" i="1"/>
  <c r="AA15" i="1"/>
  <c r="Y15" i="1"/>
  <c r="W15" i="1"/>
  <c r="U15" i="1"/>
  <c r="S15" i="1"/>
  <c r="Q15" i="1"/>
  <c r="O15" i="1"/>
  <c r="M15" i="1"/>
  <c r="CV14" i="1"/>
  <c r="CS14" i="1"/>
  <c r="CQ14" i="1"/>
  <c r="CO14" i="1"/>
  <c r="CM14" i="1"/>
  <c r="CK14" i="1"/>
  <c r="CI14" i="1"/>
  <c r="CG14" i="1"/>
  <c r="CE14" i="1"/>
  <c r="CC14" i="1"/>
  <c r="CA14" i="1"/>
  <c r="BY14" i="1"/>
  <c r="BW14" i="1"/>
  <c r="BU14" i="1"/>
  <c r="BS14" i="1"/>
  <c r="BQ14" i="1"/>
  <c r="BO14" i="1"/>
  <c r="BM14" i="1"/>
  <c r="BK14" i="1"/>
  <c r="BI14" i="1"/>
  <c r="BG14" i="1"/>
  <c r="BE14" i="1"/>
  <c r="BC14" i="1"/>
  <c r="BA14" i="1"/>
  <c r="AY14" i="1"/>
  <c r="AW14" i="1"/>
  <c r="AU14" i="1"/>
  <c r="AS14" i="1"/>
  <c r="AQ14" i="1"/>
  <c r="AO14" i="1"/>
  <c r="AM14" i="1"/>
  <c r="AK14" i="1"/>
  <c r="AI14" i="1"/>
  <c r="AG14" i="1"/>
  <c r="AE14" i="1"/>
  <c r="AC14" i="1"/>
  <c r="AA14" i="1"/>
  <c r="Y14" i="1"/>
  <c r="W14" i="1"/>
  <c r="U14" i="1"/>
  <c r="S14" i="1"/>
  <c r="Q14" i="1"/>
  <c r="O14" i="1"/>
  <c r="M14" i="1"/>
  <c r="CV13" i="1"/>
  <c r="CS13" i="1"/>
  <c r="CQ13" i="1"/>
  <c r="CO13" i="1"/>
  <c r="CM13" i="1"/>
  <c r="CK13" i="1"/>
  <c r="CI13" i="1"/>
  <c r="CG13" i="1"/>
  <c r="CE13" i="1"/>
  <c r="CC13" i="1"/>
  <c r="CA13" i="1"/>
  <c r="BY13" i="1"/>
  <c r="BW13" i="1"/>
  <c r="BU13" i="1"/>
  <c r="BS13" i="1"/>
  <c r="BQ13" i="1"/>
  <c r="BQ12" i="1" s="1"/>
  <c r="BO13" i="1"/>
  <c r="BM13" i="1"/>
  <c r="BK13" i="1"/>
  <c r="BI13" i="1"/>
  <c r="BG13" i="1"/>
  <c r="BE13" i="1"/>
  <c r="BC13" i="1"/>
  <c r="BA13" i="1"/>
  <c r="AY13" i="1"/>
  <c r="AW13" i="1"/>
  <c r="AU13" i="1"/>
  <c r="AS13" i="1"/>
  <c r="AS12" i="1" s="1"/>
  <c r="AQ13" i="1"/>
  <c r="AO13" i="1"/>
  <c r="AM13" i="1"/>
  <c r="AK13" i="1"/>
  <c r="AI13" i="1"/>
  <c r="AG13" i="1"/>
  <c r="AE13" i="1"/>
  <c r="AC13" i="1"/>
  <c r="AA13" i="1"/>
  <c r="Y13" i="1"/>
  <c r="W13" i="1"/>
  <c r="U13" i="1"/>
  <c r="S13" i="1"/>
  <c r="Q13" i="1"/>
  <c r="O13" i="1"/>
  <c r="M13" i="1"/>
  <c r="CU12" i="1"/>
  <c r="CT12" i="1"/>
  <c r="CP12" i="1"/>
  <c r="CN12" i="1"/>
  <c r="CL12" i="1"/>
  <c r="CJ12" i="1"/>
  <c r="CH12" i="1"/>
  <c r="CF12" i="1"/>
  <c r="CD12" i="1"/>
  <c r="CD204" i="1" s="1"/>
  <c r="CB12" i="1"/>
  <c r="BZ12" i="1"/>
  <c r="BX12" i="1"/>
  <c r="BV12" i="1"/>
  <c r="BT12" i="1"/>
  <c r="BS12" i="1"/>
  <c r="BR12" i="1"/>
  <c r="BP12" i="1"/>
  <c r="BN12" i="1"/>
  <c r="BL12" i="1"/>
  <c r="BK12" i="1"/>
  <c r="BJ12" i="1"/>
  <c r="BH12" i="1"/>
  <c r="BF12" i="1"/>
  <c r="BD12" i="1"/>
  <c r="BB12" i="1"/>
  <c r="AZ12" i="1"/>
  <c r="AX12" i="1"/>
  <c r="AV12" i="1"/>
  <c r="AT12" i="1"/>
  <c r="AR12" i="1"/>
  <c r="AP12" i="1"/>
  <c r="AN12" i="1"/>
  <c r="AL12" i="1"/>
  <c r="AJ12" i="1"/>
  <c r="AH12" i="1"/>
  <c r="AF12" i="1"/>
  <c r="AD12" i="1"/>
  <c r="AB12" i="1"/>
  <c r="Z12" i="1"/>
  <c r="X12" i="1"/>
  <c r="V12" i="1"/>
  <c r="R12" i="1"/>
  <c r="P12" i="1"/>
  <c r="N12" i="1"/>
  <c r="L12" i="1"/>
  <c r="CW5" i="1"/>
  <c r="AE12" i="1" l="1"/>
  <c r="CQ12" i="1"/>
  <c r="Q184" i="1"/>
  <c r="O164" i="1"/>
  <c r="W164" i="1"/>
  <c r="AU164" i="1"/>
  <c r="BK164" i="1"/>
  <c r="BS164" i="1"/>
  <c r="CI164" i="1"/>
  <c r="AU191" i="1"/>
  <c r="W12" i="1"/>
  <c r="AM12" i="1"/>
  <c r="BC12" i="1"/>
  <c r="CI12" i="1"/>
  <c r="AA84" i="1"/>
  <c r="AI84" i="1"/>
  <c r="AQ84" i="1"/>
  <c r="AY84" i="1"/>
  <c r="BG84" i="1"/>
  <c r="BO84" i="1"/>
  <c r="BW84" i="1"/>
  <c r="CE84" i="1"/>
  <c r="CM84" i="1"/>
  <c r="CW115" i="1"/>
  <c r="CW116" i="1"/>
  <c r="CW117" i="1"/>
  <c r="CW118" i="1"/>
  <c r="CW119" i="1"/>
  <c r="CW120" i="1"/>
  <c r="CW152" i="1"/>
  <c r="CW153" i="1"/>
  <c r="CW154" i="1"/>
  <c r="CW155" i="1"/>
  <c r="CW156" i="1"/>
  <c r="R204" i="1"/>
  <c r="Q12" i="1"/>
  <c r="Y12" i="1"/>
  <c r="AG12" i="1"/>
  <c r="AO12" i="1"/>
  <c r="AW12" i="1"/>
  <c r="BE12" i="1"/>
  <c r="BM12" i="1"/>
  <c r="BU12" i="1"/>
  <c r="CC12" i="1"/>
  <c r="CK12" i="1"/>
  <c r="CW20" i="1"/>
  <c r="CW23" i="1"/>
  <c r="CW147" i="1"/>
  <c r="CW148" i="1"/>
  <c r="CV157" i="1"/>
  <c r="AE164" i="1"/>
  <c r="BC164" i="1"/>
  <c r="CQ164" i="1"/>
  <c r="M12" i="1"/>
  <c r="AC12" i="1"/>
  <c r="AK12" i="1"/>
  <c r="BA12" i="1"/>
  <c r="BI12" i="1"/>
  <c r="BY12" i="1"/>
  <c r="CG12" i="1"/>
  <c r="CO12" i="1"/>
  <c r="T204" i="1"/>
  <c r="CW38" i="1"/>
  <c r="CV67" i="1"/>
  <c r="Y53" i="1"/>
  <c r="CU157" i="1"/>
  <c r="CU204" i="1" s="1"/>
  <c r="S164" i="1"/>
  <c r="AA164" i="1"/>
  <c r="AI164" i="1"/>
  <c r="AQ164" i="1"/>
  <c r="AY164" i="1"/>
  <c r="BG164" i="1"/>
  <c r="BO164" i="1"/>
  <c r="BW164" i="1"/>
  <c r="CE164" i="1"/>
  <c r="CM164" i="1"/>
  <c r="CW190" i="1"/>
  <c r="CS12" i="1"/>
  <c r="AB204" i="1"/>
  <c r="AN204" i="1"/>
  <c r="BX204" i="1"/>
  <c r="CW85" i="1"/>
  <c r="CW86" i="1"/>
  <c r="CW87" i="1"/>
  <c r="CW198" i="1"/>
  <c r="CW199" i="1"/>
  <c r="CW200" i="1"/>
  <c r="CW201" i="1"/>
  <c r="CW202" i="1"/>
  <c r="CW203" i="1"/>
  <c r="AJ204" i="1"/>
  <c r="BH204" i="1"/>
  <c r="CT204" i="1"/>
  <c r="O12" i="1"/>
  <c r="AU12" i="1"/>
  <c r="CA12" i="1"/>
  <c r="CW32" i="1"/>
  <c r="CW33" i="1"/>
  <c r="CW34" i="1"/>
  <c r="CW44" i="1"/>
  <c r="CW43" i="1" s="1"/>
  <c r="CW137" i="1"/>
  <c r="CW138" i="1"/>
  <c r="AD204" i="1"/>
  <c r="AX204" i="1"/>
  <c r="S12" i="1"/>
  <c r="CW18" i="1"/>
  <c r="CW127" i="1"/>
  <c r="N204" i="1"/>
  <c r="AT204" i="1"/>
  <c r="BJ204" i="1"/>
  <c r="BP204" i="1"/>
  <c r="CP204" i="1"/>
  <c r="P204" i="1"/>
  <c r="Z204" i="1"/>
  <c r="AV204" i="1"/>
  <c r="CW14" i="1"/>
  <c r="CW15" i="1"/>
  <c r="CW29" i="1"/>
  <c r="CW28" i="1" s="1"/>
  <c r="M28" i="1"/>
  <c r="V204" i="1"/>
  <c r="AF204" i="1"/>
  <c r="BZ204" i="1"/>
  <c r="CW13" i="1"/>
  <c r="CW16" i="1"/>
  <c r="CV17" i="1"/>
  <c r="L204" i="1"/>
  <c r="AH204" i="1"/>
  <c r="AR204" i="1"/>
  <c r="BB204" i="1"/>
  <c r="BF204" i="1"/>
  <c r="CB204" i="1"/>
  <c r="U17" i="1"/>
  <c r="CW24" i="1"/>
  <c r="CW25" i="1"/>
  <c r="CW100" i="1"/>
  <c r="U84" i="1"/>
  <c r="AC84" i="1"/>
  <c r="AK84" i="1"/>
  <c r="AS84" i="1"/>
  <c r="BA84" i="1"/>
  <c r="BI84" i="1"/>
  <c r="BQ84" i="1"/>
  <c r="BY84" i="1"/>
  <c r="CG84" i="1"/>
  <c r="CO84" i="1"/>
  <c r="CW124" i="1"/>
  <c r="W121" i="1"/>
  <c r="AE121" i="1"/>
  <c r="AM121" i="1"/>
  <c r="AU121" i="1"/>
  <c r="BC121" i="1"/>
  <c r="BK121" i="1"/>
  <c r="BS121" i="1"/>
  <c r="CA121" i="1"/>
  <c r="CI121" i="1"/>
  <c r="CQ121" i="1"/>
  <c r="CH204" i="1"/>
  <c r="CL204" i="1"/>
  <c r="AA12" i="1"/>
  <c r="AI12" i="1"/>
  <c r="AQ12" i="1"/>
  <c r="AY12" i="1"/>
  <c r="BG12" i="1"/>
  <c r="BO12" i="1"/>
  <c r="BW12" i="1"/>
  <c r="CE12" i="1"/>
  <c r="CM12" i="1"/>
  <c r="CW27" i="1"/>
  <c r="CW26" i="1" s="1"/>
  <c r="Q30" i="1"/>
  <c r="AG30" i="1"/>
  <c r="CW35" i="1"/>
  <c r="CW36" i="1"/>
  <c r="CW37" i="1"/>
  <c r="CW40" i="1"/>
  <c r="CW39" i="1" s="1"/>
  <c r="W45" i="1"/>
  <c r="BC45" i="1"/>
  <c r="CI45" i="1"/>
  <c r="CW65" i="1"/>
  <c r="CW66" i="1"/>
  <c r="CW69" i="1"/>
  <c r="CW71" i="1"/>
  <c r="W84" i="1"/>
  <c r="AE84" i="1"/>
  <c r="AM84" i="1"/>
  <c r="AU84" i="1"/>
  <c r="BC84" i="1"/>
  <c r="BK84" i="1"/>
  <c r="BS84" i="1"/>
  <c r="CA84" i="1"/>
  <c r="CI84" i="1"/>
  <c r="CQ84" i="1"/>
  <c r="CW51" i="1"/>
  <c r="X204" i="1"/>
  <c r="AL204" i="1"/>
  <c r="AP204" i="1"/>
  <c r="AZ204" i="1"/>
  <c r="BD204" i="1"/>
  <c r="BR204" i="1"/>
  <c r="BV204" i="1"/>
  <c r="CF204" i="1"/>
  <c r="CW19" i="1"/>
  <c r="CW21" i="1"/>
  <c r="CW42" i="1"/>
  <c r="CW41" i="1" s="1"/>
  <c r="AA45" i="1"/>
  <c r="AI45" i="1"/>
  <c r="BG45" i="1"/>
  <c r="BO45" i="1"/>
  <c r="CM45" i="1"/>
  <c r="CV45" i="1"/>
  <c r="CW54" i="1"/>
  <c r="CW55" i="1"/>
  <c r="CW56" i="1"/>
  <c r="CW57" i="1"/>
  <c r="CW58" i="1"/>
  <c r="CW59" i="1"/>
  <c r="CW60" i="1"/>
  <c r="CW61" i="1"/>
  <c r="CW62" i="1"/>
  <c r="O84" i="1"/>
  <c r="Q84" i="1"/>
  <c r="Y84" i="1"/>
  <c r="AG84" i="1"/>
  <c r="AO84" i="1"/>
  <c r="AW84" i="1"/>
  <c r="BE84" i="1"/>
  <c r="BM84" i="1"/>
  <c r="BU84" i="1"/>
  <c r="CC84" i="1"/>
  <c r="CK84" i="1"/>
  <c r="CS84" i="1"/>
  <c r="CW101" i="1"/>
  <c r="CW102" i="1"/>
  <c r="CW112" i="1"/>
  <c r="CW113" i="1"/>
  <c r="CW130" i="1"/>
  <c r="CW140" i="1"/>
  <c r="CW139" i="1" s="1"/>
  <c r="CW177" i="1"/>
  <c r="CW178" i="1"/>
  <c r="CW182" i="1"/>
  <c r="CW183" i="1"/>
  <c r="CW189" i="1"/>
  <c r="CW193" i="1"/>
  <c r="CW194" i="1"/>
  <c r="CW195" i="1"/>
  <c r="CW160" i="1"/>
  <c r="CW166" i="1"/>
  <c r="CW76" i="1"/>
  <c r="CW78" i="1"/>
  <c r="CW77" i="1" s="1"/>
  <c r="CW80" i="1"/>
  <c r="CW81" i="1"/>
  <c r="M84" i="1"/>
  <c r="CW105" i="1"/>
  <c r="CW106" i="1"/>
  <c r="CW107" i="1"/>
  <c r="CW108" i="1"/>
  <c r="CW109" i="1"/>
  <c r="CW110" i="1"/>
  <c r="CW111" i="1"/>
  <c r="CW122" i="1"/>
  <c r="CW134" i="1"/>
  <c r="CW133" i="1" s="1"/>
  <c r="CW144" i="1"/>
  <c r="CW143" i="1" s="1"/>
  <c r="Q157" i="1"/>
  <c r="Y157" i="1"/>
  <c r="AG157" i="1"/>
  <c r="AO157" i="1"/>
  <c r="AW157" i="1"/>
  <c r="BE157" i="1"/>
  <c r="BM157" i="1"/>
  <c r="BU157" i="1"/>
  <c r="CC157" i="1"/>
  <c r="CK157" i="1"/>
  <c r="CS157" i="1"/>
  <c r="CW162" i="1"/>
  <c r="CW163" i="1"/>
  <c r="AA184" i="1"/>
  <c r="AQ184" i="1"/>
  <c r="BG184" i="1"/>
  <c r="BW184" i="1"/>
  <c r="CM184" i="1"/>
  <c r="CV12" i="1"/>
  <c r="U12" i="1"/>
  <c r="CJ204" i="1"/>
  <c r="CN204" i="1"/>
  <c r="CR204" i="1"/>
  <c r="O26" i="1"/>
  <c r="M30" i="1"/>
  <c r="CW31" i="1"/>
  <c r="M43" i="1"/>
  <c r="CW46" i="1"/>
  <c r="CW52" i="1"/>
  <c r="CW49" i="1"/>
  <c r="CW48" i="1" s="1"/>
  <c r="CV30" i="1"/>
  <c r="CW47" i="1"/>
  <c r="CV50" i="1"/>
  <c r="CW64" i="1"/>
  <c r="CW68" i="1"/>
  <c r="S70" i="1"/>
  <c r="AA70" i="1"/>
  <c r="AI70" i="1"/>
  <c r="AQ70" i="1"/>
  <c r="AY70" i="1"/>
  <c r="BG70" i="1"/>
  <c r="BO70" i="1"/>
  <c r="BW70" i="1"/>
  <c r="CE70" i="1"/>
  <c r="CM70" i="1"/>
  <c r="CW83" i="1"/>
  <c r="CW75" i="1"/>
  <c r="CW74" i="1" s="1"/>
  <c r="O74" i="1"/>
  <c r="CV79" i="1"/>
  <c r="CV70" i="1"/>
  <c r="CW72" i="1"/>
  <c r="CW70" i="1" s="1"/>
  <c r="S79" i="1"/>
  <c r="AA79" i="1"/>
  <c r="AI79" i="1"/>
  <c r="AQ79" i="1"/>
  <c r="AY79" i="1"/>
  <c r="BG79" i="1"/>
  <c r="BO79" i="1"/>
  <c r="BW79" i="1"/>
  <c r="CE79" i="1"/>
  <c r="CM79" i="1"/>
  <c r="CW82" i="1"/>
  <c r="CW104" i="1"/>
  <c r="CW132" i="1"/>
  <c r="CW131" i="1" s="1"/>
  <c r="O131" i="1"/>
  <c r="CW142" i="1"/>
  <c r="CW141" i="1" s="1"/>
  <c r="O141" i="1"/>
  <c r="CW176" i="1"/>
  <c r="CV179" i="1"/>
  <c r="CV84" i="1"/>
  <c r="O114" i="1"/>
  <c r="CW123" i="1"/>
  <c r="CW126" i="1"/>
  <c r="M133" i="1"/>
  <c r="M143" i="1"/>
  <c r="CW149" i="1"/>
  <c r="CW174" i="1"/>
  <c r="CW173" i="1" s="1"/>
  <c r="O173" i="1"/>
  <c r="O121" i="1"/>
  <c r="CW129" i="1"/>
  <c r="M150" i="1"/>
  <c r="U150" i="1"/>
  <c r="AC150" i="1"/>
  <c r="AC204" i="1" s="1"/>
  <c r="AK150" i="1"/>
  <c r="AS150" i="1"/>
  <c r="AS204" i="1" s="1"/>
  <c r="BA150" i="1"/>
  <c r="BA204" i="1" s="1"/>
  <c r="BI150" i="1"/>
  <c r="BI204" i="1" s="1"/>
  <c r="BQ150" i="1"/>
  <c r="BQ204" i="1" s="1"/>
  <c r="BY150" i="1"/>
  <c r="BY204" i="1" s="1"/>
  <c r="CG150" i="1"/>
  <c r="CG204" i="1" s="1"/>
  <c r="CO150" i="1"/>
  <c r="CO204" i="1" s="1"/>
  <c r="CW151" i="1"/>
  <c r="S103" i="1"/>
  <c r="S84" i="1" s="1"/>
  <c r="CW125" i="1"/>
  <c r="CV135" i="1"/>
  <c r="CV145" i="1"/>
  <c r="CV164" i="1"/>
  <c r="CW136" i="1"/>
  <c r="CW135" i="1" s="1"/>
  <c r="CW146" i="1"/>
  <c r="CV150" i="1"/>
  <c r="CW158" i="1"/>
  <c r="CW165" i="1"/>
  <c r="CW167" i="1"/>
  <c r="CW169" i="1"/>
  <c r="CW171" i="1"/>
  <c r="CW180" i="1"/>
  <c r="CW159" i="1"/>
  <c r="CW161" i="1"/>
  <c r="O157" i="1"/>
  <c r="W157" i="1"/>
  <c r="W204" i="1" s="1"/>
  <c r="AE157" i="1"/>
  <c r="AE204" i="1" s="1"/>
  <c r="AM157" i="1"/>
  <c r="AU157" i="1"/>
  <c r="BC157" i="1"/>
  <c r="BC204" i="1" s="1"/>
  <c r="BK157" i="1"/>
  <c r="BK204" i="1" s="1"/>
  <c r="BS157" i="1"/>
  <c r="CA157" i="1"/>
  <c r="CI157" i="1"/>
  <c r="CI204" i="1" s="1"/>
  <c r="CQ157" i="1"/>
  <c r="CQ204" i="1" s="1"/>
  <c r="Q164" i="1"/>
  <c r="Y164" i="1"/>
  <c r="AG164" i="1"/>
  <c r="AO164" i="1"/>
  <c r="AO204" i="1" s="1"/>
  <c r="AW164" i="1"/>
  <c r="BE164" i="1"/>
  <c r="BM164" i="1"/>
  <c r="BU164" i="1"/>
  <c r="BU204" i="1" s="1"/>
  <c r="CC164" i="1"/>
  <c r="CK164" i="1"/>
  <c r="CS164" i="1"/>
  <c r="CW181" i="1"/>
  <c r="S157" i="1"/>
  <c r="AA157" i="1"/>
  <c r="AI157" i="1"/>
  <c r="AQ157" i="1"/>
  <c r="AY157" i="1"/>
  <c r="BG157" i="1"/>
  <c r="BO157" i="1"/>
  <c r="BW157" i="1"/>
  <c r="CE157" i="1"/>
  <c r="CM157" i="1"/>
  <c r="CW168" i="1"/>
  <c r="CW170" i="1"/>
  <c r="CW172" i="1"/>
  <c r="S179" i="1"/>
  <c r="AA179" i="1"/>
  <c r="AI179" i="1"/>
  <c r="AQ179" i="1"/>
  <c r="AY179" i="1"/>
  <c r="BG179" i="1"/>
  <c r="BO179" i="1"/>
  <c r="BW179" i="1"/>
  <c r="CE179" i="1"/>
  <c r="CM179" i="1"/>
  <c r="CW185" i="1"/>
  <c r="CV184" i="1"/>
  <c r="CW187" i="1"/>
  <c r="CW188" i="1"/>
  <c r="CW186" i="1"/>
  <c r="CW192" i="1"/>
  <c r="CW145" i="1" l="1"/>
  <c r="CS204" i="1"/>
  <c r="BM204" i="1"/>
  <c r="AG204" i="1"/>
  <c r="CW79" i="1"/>
  <c r="CW63" i="1"/>
  <c r="CW30" i="1"/>
  <c r="CW50" i="1"/>
  <c r="AK204" i="1"/>
  <c r="CK204" i="1"/>
  <c r="BE204" i="1"/>
  <c r="Y204" i="1"/>
  <c r="CA204" i="1"/>
  <c r="AU204" i="1"/>
  <c r="CW17" i="1"/>
  <c r="CW12" i="1" s="1"/>
  <c r="CW191" i="1"/>
  <c r="CC204" i="1"/>
  <c r="BS204" i="1"/>
  <c r="AM204" i="1"/>
  <c r="CW150" i="1"/>
  <c r="CW114" i="1"/>
  <c r="CW67" i="1"/>
  <c r="AW204" i="1"/>
  <c r="Q204" i="1"/>
  <c r="CW128" i="1"/>
  <c r="CW175" i="1"/>
  <c r="CW103" i="1"/>
  <c r="CW84" i="1" s="1"/>
  <c r="CW121" i="1"/>
  <c r="BO204" i="1"/>
  <c r="AI204" i="1"/>
  <c r="O204" i="1"/>
  <c r="BW204" i="1"/>
  <c r="AQ204" i="1"/>
  <c r="CM204" i="1"/>
  <c r="BG204" i="1"/>
  <c r="AA204" i="1"/>
  <c r="M204" i="1"/>
  <c r="CE204" i="1"/>
  <c r="AY204" i="1"/>
  <c r="S204" i="1"/>
  <c r="CW53" i="1"/>
  <c r="CW179" i="1"/>
  <c r="CW157" i="1"/>
  <c r="CW45" i="1"/>
  <c r="U204" i="1"/>
  <c r="CW184" i="1"/>
  <c r="CW164" i="1"/>
  <c r="CV204" i="1"/>
  <c r="CW204" i="1" l="1"/>
</calcChain>
</file>

<file path=xl/sharedStrings.xml><?xml version="1.0" encoding="utf-8"?>
<sst xmlns="http://schemas.openxmlformats.org/spreadsheetml/2006/main" count="590" uniqueCount="468">
  <si>
    <t xml:space="preserve">Объемы медицинской помощи за счет средств ОМС в  условиях  стационара дневного прибывания в разрезе  клинико-статистических групп заболеваний  на 2019 год              
</t>
  </si>
  <si>
    <t>Код профиля 2019</t>
  </si>
  <si>
    <t>Код КСГ 2019</t>
  </si>
  <si>
    <t>КПГ / КСГ</t>
  </si>
  <si>
    <t>базовая ставка с 01.01.2019</t>
  </si>
  <si>
    <t>коэффициент относительной затратоемкости с 01.01.2019</t>
  </si>
  <si>
    <t>управленческий коэффициент с 01.01.2019</t>
  </si>
  <si>
    <t>районный коэффициент</t>
  </si>
  <si>
    <t>КГБУЗ "Краевая клиническая больница N1" имени профессора С.И. Сергеева МЗ Хабаровского края</t>
  </si>
  <si>
    <t>КГБУЗ "Краевая клиническая больница N 2" министерства здравоохранения Хабаровского края</t>
  </si>
  <si>
    <t>КГБУЗ "Детская краевая клиническая больница" им. А.К. Пиотровича МЗ Хабаровского края</t>
  </si>
  <si>
    <t>КГБУЗ "Краевой клинический центр онкологии" МЗ Хабаровского края</t>
  </si>
  <si>
    <t>КГБУЗ "Перинатальный центр" МЗ Хабаровского края</t>
  </si>
  <si>
    <t xml:space="preserve">КГБУЗ "Краевой кожно-венерологический диспансер" МЗ ХК </t>
  </si>
  <si>
    <t>«Хабаровский филиал ФГАУ "Национальный медицинский исследовательский центр "МНТК"Микрохирургия глаза" имени академика С.Н. Федорова МЗРФ»</t>
  </si>
  <si>
    <t>НУЗ "Дорожная клиническая больница на станции Хабаровск-1 ОАО "Российские железные дороги"</t>
  </si>
  <si>
    <t>КГБУЗ "Городская больница N2 им. Д.Н. Матвеева" МЗ Хабаровского края</t>
  </si>
  <si>
    <t>КГБУЗ "Городская клиническая больница N 10" министерства здравоохранения Хабаровского края</t>
  </si>
  <si>
    <t>КГБУЗ  "Городской онкологический диспансер" МЗ</t>
  </si>
  <si>
    <t>НУЗ "Отделенческая больница на станции Комсомольск ОАО "Российские железные дороги"</t>
  </si>
  <si>
    <t>Хабаровский филиал ФГБУ РАМН "Дальневосточный научный центр физиологии и патологии дыхания" Сибирского отделения РАМН – НИИ охраны материнства и детства</t>
  </si>
  <si>
    <t>КГБУЗ "Городская клиническая больница N 11" министерства здравоохранения Хабаровского края</t>
  </si>
  <si>
    <t>КГБУЗ "Родильный дом N 1" МЗ Хабаровского края</t>
  </si>
  <si>
    <t>КГБУЗ "Детская городская клиническая больница имени В.М. Истомина" МЗ ХК</t>
  </si>
  <si>
    <t>КГБУЗ "Детская городская клиническая больница N 9" МЗ Хабаровского края</t>
  </si>
  <si>
    <t>КГБУЗ "Детский санаторий Амурский" МЗ ХК</t>
  </si>
  <si>
    <t>ФКУЗ "Медико-санитарная часть МВД Российской Федерации по Хабаровскому краю"</t>
  </si>
  <si>
    <t>КГБУЗ "Бикинская центральная районная больница" МЗ Хабаровского края</t>
  </si>
  <si>
    <t>КГБУЗ "Вяземская районная больница" МЗ Хабаровского края</t>
  </si>
  <si>
    <t>КГБУЗ "Хабаровская районная больница"МЗХК</t>
  </si>
  <si>
    <t>КГБУЗ "Князе-Волконская районная больница" министерства здравоохранения Хабаровского края</t>
  </si>
  <si>
    <t>КГБУЗ "Троицкая центральная районная больница" министерства здравоохранения Хабаровского края</t>
  </si>
  <si>
    <t>КГБУЗ "Районная больница муниципального района имени Лазо" МЗ Хабаровского края</t>
  </si>
  <si>
    <t>КГБУЗ "Городская больница N 2" МЗ ХК</t>
  </si>
  <si>
    <t>КГБУЗ  "Городская больница N 3" МЗ ХК</t>
  </si>
  <si>
    <t>КГБУЗ  "Городская больница N 4" МЗ ХК</t>
  </si>
  <si>
    <t>КГБУЗ "Городская больница N 7" МЗ ХК</t>
  </si>
  <si>
    <t>КГБУЗ "Детская городская больница" МЗ ХК</t>
  </si>
  <si>
    <t>КГБУЗ "Амурская центральная районная больница" МЗ Хабаровского края</t>
  </si>
  <si>
    <t>КГБУЗ "Ванинская центральная районная больница" министерства здравоохранения Хабаровского края</t>
  </si>
  <si>
    <t>Ванинская больница ФГБУЗ "ДВОМЦ Федерального медико-биологического агенства России"</t>
  </si>
  <si>
    <t>КГБУЗ "Верхнебуреинская центральная районная больница" МЗ Хабаровского края</t>
  </si>
  <si>
    <t>КГБУЗ "Советско-Гаванская центральная районная больница" МЗ Хабаровского края</t>
  </si>
  <si>
    <t>КГБУЗ "Николаевская-на-Амуре центральная районная больница" МЗ Хабаровского края</t>
  </si>
  <si>
    <t>КГБУЗ "Комсомольская межрайонная больница" МЗ Хабаровского края</t>
  </si>
  <si>
    <t>КГБУЗ "Солнечная районная больница" МЗ Хабаровского края</t>
  </si>
  <si>
    <t>КГБУЗ "Ульчская районная больница" МЗ Хабаровского края</t>
  </si>
  <si>
    <t>КГБУЗ "Тугуро-Чумиканская районная больница"МЗ Хабаровского края</t>
  </si>
  <si>
    <t>КГБУЗ "Аяно-Майская центральная районная больница" МЗ Хабаровского края</t>
  </si>
  <si>
    <t>КГБУЗ "Охотская центральная районная больница" МЗ Хабаровского края</t>
  </si>
  <si>
    <t>ООО "ЭКО-центр"</t>
  </si>
  <si>
    <t>ООО "Альтернатива" г.Комсомольск</t>
  </si>
  <si>
    <t>ИТОГО</t>
  </si>
  <si>
    <t>с 01.01.2019</t>
  </si>
  <si>
    <t>0352001</t>
  </si>
  <si>
    <t>0310001</t>
  </si>
  <si>
    <t>0252001</t>
  </si>
  <si>
    <t>0351001</t>
  </si>
  <si>
    <t>0252002</t>
  </si>
  <si>
    <t>0351002</t>
  </si>
  <si>
    <t>0353001</t>
  </si>
  <si>
    <t>4346001</t>
  </si>
  <si>
    <t>2141002</t>
  </si>
  <si>
    <t>2141010</t>
  </si>
  <si>
    <t>3151001</t>
  </si>
  <si>
    <t>4346004</t>
  </si>
  <si>
    <t>0352006</t>
  </si>
  <si>
    <t>2144011</t>
  </si>
  <si>
    <t>2148001</t>
  </si>
  <si>
    <t>2241001</t>
  </si>
  <si>
    <t>2241009</t>
  </si>
  <si>
    <t>2223001</t>
  </si>
  <si>
    <t>8156001</t>
  </si>
  <si>
    <t>1343001</t>
  </si>
  <si>
    <t>1343002</t>
  </si>
  <si>
    <t>1340004</t>
  </si>
  <si>
    <t>1343005</t>
  </si>
  <si>
    <t>1340011</t>
  </si>
  <si>
    <t>1343303</t>
  </si>
  <si>
    <t>3141002</t>
  </si>
  <si>
    <t>3141003</t>
  </si>
  <si>
    <t>3141004</t>
  </si>
  <si>
    <t>3141007</t>
  </si>
  <si>
    <t>3241001</t>
  </si>
  <si>
    <t>1340014</t>
  </si>
  <si>
    <t>1340006</t>
  </si>
  <si>
    <t>6349008</t>
  </si>
  <si>
    <t>1343008</t>
  </si>
  <si>
    <t>1340007</t>
  </si>
  <si>
    <t>1340010</t>
  </si>
  <si>
    <t>1340013</t>
  </si>
  <si>
    <t>1343004</t>
  </si>
  <si>
    <t>1343171</t>
  </si>
  <si>
    <t>1340003</t>
  </si>
  <si>
    <t>1340001</t>
  </si>
  <si>
    <t>1340012</t>
  </si>
  <si>
    <t>2106184</t>
  </si>
  <si>
    <t>1 районная группа</t>
  </si>
  <si>
    <t>2 районная группа</t>
  </si>
  <si>
    <t>3 районная группа</t>
  </si>
  <si>
    <t>4 районная группа</t>
  </si>
  <si>
    <t>подуровень 3.1</t>
  </si>
  <si>
    <t>подуровень 3.2</t>
  </si>
  <si>
    <t>подуровень 3.3</t>
  </si>
  <si>
    <t>подуровень 2.1</t>
  </si>
  <si>
    <t>подуровень 2.2</t>
  </si>
  <si>
    <t>подуровень 1.3</t>
  </si>
  <si>
    <t>подуровень 1.2</t>
  </si>
  <si>
    <t>подуровень 1.4</t>
  </si>
  <si>
    <t>подуровень 1.5</t>
  </si>
  <si>
    <t>количество больных</t>
  </si>
  <si>
    <t>стоимость</t>
  </si>
  <si>
    <t>количество случаев</t>
  </si>
  <si>
    <t xml:space="preserve">КУСмо </t>
  </si>
  <si>
    <t>Акушерское дело</t>
  </si>
  <si>
    <t>Акушерство и гинекология</t>
  </si>
  <si>
    <t>Осложнения беременности, родов, послеродового периода</t>
  </si>
  <si>
    <t>Болезни женских половых органов</t>
  </si>
  <si>
    <t>Операции на женских половых органах (уровень 1)</t>
  </si>
  <si>
    <t>Операции на женских половых органах (уровень 2)</t>
  </si>
  <si>
    <t>Экстракорпоральное оплодотворение, 1-4 этап без криоконсервации эмбрионов</t>
  </si>
  <si>
    <t>5.1.</t>
  </si>
  <si>
    <t>1-4 этап с криоконсервацией эмбрионов</t>
  </si>
  <si>
    <t>5.2.</t>
  </si>
  <si>
    <t>1-4 этап без криоконсервации эмбрионов</t>
  </si>
  <si>
    <t>5.3.</t>
  </si>
  <si>
    <t>1-3 этап с криоконсервацией эмбрионов</t>
  </si>
  <si>
    <t>5.4.</t>
  </si>
  <si>
    <t>1-3 этап без криоконсервации эмбрионов</t>
  </si>
  <si>
    <t>5.5.</t>
  </si>
  <si>
    <t>1-2 этап без криоконсервации</t>
  </si>
  <si>
    <t>5.6.</t>
  </si>
  <si>
    <t>Размораживание криоконсервированных эмбрионов с последующим переносом</t>
  </si>
  <si>
    <t>Искусственное прерывание беременности (аборт)</t>
  </si>
  <si>
    <t>Аборт медикаментозный</t>
  </si>
  <si>
    <t>Аллергология и иммунология</t>
  </si>
  <si>
    <t>Нарушения с вовлечением иммунного механизма</t>
  </si>
  <si>
    <t>Гастроэнтерология</t>
  </si>
  <si>
    <t>Болезни органов пищеварения, взрослые</t>
  </si>
  <si>
    <t>Гематология</t>
  </si>
  <si>
    <t>Болезни крови (уровень 1)</t>
  </si>
  <si>
    <t>Болезни крови (уровень 2)</t>
  </si>
  <si>
    <t>Лекарственная терапия при остром лейкозе, взрослые</t>
  </si>
  <si>
    <t>Лекарственная терапия при других ЗНО лимфоидной и кроветворной тканей, взрослые</t>
  </si>
  <si>
    <t>Лекарственная терапия при доброкачественных заболеваниях крови и пузырном заносе</t>
  </si>
  <si>
    <t>Лекарственная терапия злокачественных новообразований лимфоидной и кроветворной тканей с применением моноклональных антител, ингибиторов протеинкиназы</t>
  </si>
  <si>
    <t>Лекарственная терапия при остром лейкозе, дети</t>
  </si>
  <si>
    <t>Лекарственная терапия при других злокачественных новообразованиях лимфоидной и кроветворной тканей, дети</t>
  </si>
  <si>
    <t>Дерматовенерология</t>
  </si>
  <si>
    <t>Дерматозы</t>
  </si>
  <si>
    <t>Детская кардиология</t>
  </si>
  <si>
    <t>Болезни системы кровообращения, дети</t>
  </si>
  <si>
    <t>Детская онкология</t>
  </si>
  <si>
    <t>Лекарственная терапия при ЗНО других локализаций (кроме лимфоидной и кроветворной тканей), дети</t>
  </si>
  <si>
    <t>Детская урология-андрология</t>
  </si>
  <si>
    <t xml:space="preserve">Операции на мужских половых органах, дети </t>
  </si>
  <si>
    <t>Операции на почке и мочевыделительной системе, дети</t>
  </si>
  <si>
    <t>Детская хирургия</t>
  </si>
  <si>
    <t xml:space="preserve">Операции по поводу грыж, дети </t>
  </si>
  <si>
    <t>Детская эндокринология</t>
  </si>
  <si>
    <t>Сахарный диабет, дети</t>
  </si>
  <si>
    <t>Другие болезни эндокринной системы, дети</t>
  </si>
  <si>
    <t>Инфекционные болезни</t>
  </si>
  <si>
    <t>Вирусный гепатит В хронический, лекарственная терапия</t>
  </si>
  <si>
    <t>Вирусный гепатит С хронический, лекарственная терапия (уровень 1)</t>
  </si>
  <si>
    <t>Вирусный гепатит С хронический, лекарственная терапия (уровень 2)</t>
  </si>
  <si>
    <t>Вирусный гепатит С хронический, лекарственная терапия (уровень 3)</t>
  </si>
  <si>
    <t>Другие вирусные гепатиты</t>
  </si>
  <si>
    <t>Инфекционные и паразитарные болезни, взрослые</t>
  </si>
  <si>
    <t>Инфекционные и паразитарные болезни, дети</t>
  </si>
  <si>
    <t>Респираторные инфекции верхних дыхательных путей, взрослые</t>
  </si>
  <si>
    <t>Респираторные инфекции верхних дыхательных путей, дети</t>
  </si>
  <si>
    <t>Кардиология</t>
  </si>
  <si>
    <t>Болезни системы кровообращения, взрослые</t>
  </si>
  <si>
    <t>Болезни системы кровообращения с применением инвазивных методов</t>
  </si>
  <si>
    <t>Лечение наследственных атерогенных нарушений липидного обмена с применением методов афереза (липидная фильтрация, афинная и иммуносорбция липопротеидов) в случае отсутствия эффективности базисной терапии</t>
  </si>
  <si>
    <t>Колопроктология</t>
  </si>
  <si>
    <t>Операции на кишечнике и анальной области  (уровень 1)</t>
  </si>
  <si>
    <t>Операции на кишечнике и анальной области  (уровень 2)</t>
  </si>
  <si>
    <t>Неврология</t>
  </si>
  <si>
    <t>Болезни нервной системы, хромосомные аномалии</t>
  </si>
  <si>
    <t>Неврологические заболевания, лечение с применением ботулотоксина (уровень 1)</t>
  </si>
  <si>
    <t>Неврологические заболевания, лечение с применением ботулотоксина (уровень 2)</t>
  </si>
  <si>
    <t>Нейрохирургия</t>
  </si>
  <si>
    <t>Болезни и травмы позвоночника, спинного мозга, последствия внутричерепной травмы, сотрясение головного мозга</t>
  </si>
  <si>
    <t xml:space="preserve">Операции на периферической нервной системе </t>
  </si>
  <si>
    <t>Неонатология</t>
  </si>
  <si>
    <t>Нарушения, возникшие в перинатальном периоде</t>
  </si>
  <si>
    <t>Нефрология (без диализа)</t>
  </si>
  <si>
    <t>Гломерулярные болезни, почечная недостаточность (без диализа)</t>
  </si>
  <si>
    <t xml:space="preserve">Лекарственная терапия у больных, получающих диализ </t>
  </si>
  <si>
    <t>Формирование, имплантация, удаление, смена доступа для диализа</t>
  </si>
  <si>
    <t>Другие болезни почек</t>
  </si>
  <si>
    <t>Онкология</t>
  </si>
  <si>
    <t>Лучевая терапия (уровень 1)</t>
  </si>
  <si>
    <t>Лучевая терапия (уровень 2)</t>
  </si>
  <si>
    <t>Лучевая терапия (уровень 3)</t>
  </si>
  <si>
    <t>Лучевая терапия (уровень 4)</t>
  </si>
  <si>
    <t>Лучевая терапия (уровень 5)</t>
  </si>
  <si>
    <t>Лучевая терапия (уровень 6)</t>
  </si>
  <si>
    <t>Лучевая терапия (уровень 7)</t>
  </si>
  <si>
    <t>Лучевая терапия (уровень 8)</t>
  </si>
  <si>
    <t>Лучевая терапия (уровень 9)</t>
  </si>
  <si>
    <t>Лучевая терапия (уровень 10)</t>
  </si>
  <si>
    <t>Лучевая терапия в сочетании с лекарственной терапией (уровень 1)</t>
  </si>
  <si>
    <t>Лучевая терапия в сочетании с лекарственной терапией (уровень 2)</t>
  </si>
  <si>
    <t>Лучевая терапия в сочетании с лекарственной терапией (уровень 3)</t>
  </si>
  <si>
    <t>Лучевая терапия в сочетании с лекарственной терапией (уровень 4)</t>
  </si>
  <si>
    <t>Лучевая терапия в сочетании с лекарственной терапией (уровень 5)</t>
  </si>
  <si>
    <t>Операции при злокачественных новообразованиях кожи (уровень 1)</t>
  </si>
  <si>
    <t>Операции при злокачественных новообразованиях кожи (уровень 2)</t>
  </si>
  <si>
    <t>Лекарственная терапия при злокачественных новообразованиях (кроме лимфоидной и кроветворной тканей), взрослые (уровень 1)</t>
  </si>
  <si>
    <t>Лекарственная терапия при злокачественных новообразованиях (кроме лимфоидной и кроветворной тканей), взрослые (уровень 2)</t>
  </si>
  <si>
    <t>Лекарственная терапия при злокачественных новообразованиях (кроме лимфоидной и кроветворной тканей), взрослые (уровень 3)</t>
  </si>
  <si>
    <t>Лекарственная терапия при злокачественных новообразованиях (кроме лимфоидной и кроветворной тканей), взрослые (уровень 4)</t>
  </si>
  <si>
    <t>Лекарственная терапия при злокачественных новообразованиях (кроме лимфоидной и кроветворной тканей), взрослые (уровень 5)</t>
  </si>
  <si>
    <t>Лекарственная терапия при злокачественных новообразованиях (кроме лимфоидной и кроветворной тканей), взрослые (уровень 6)</t>
  </si>
  <si>
    <t>Лекарственная терапия при злокачественных новообразованиях (кроме лимфоидной и кроветворной тканей), взрослые (уровень 7)</t>
  </si>
  <si>
    <t>Лекарственная терапия при злокачественных новообразованиях (кроме лимфоидной и кроветворной тканей), взрослые (уровень 8)</t>
  </si>
  <si>
    <t>Лекарственная терапия при злокачественных новообразованиях (кроме лимфоидной и кроветворной тканей), взрослые (уровень 9)</t>
  </si>
  <si>
    <t>Лекарственная терапия при злокачественных новообразованиях (кроме лимфоидной и кроветворной тканей), взрослые (уровень 10)</t>
  </si>
  <si>
    <t>Установка, замена порт системы (катетера) для лекарственной терапии злокачественных новообразований (кроме лимфоидной и кроветворной тканей)</t>
  </si>
  <si>
    <t>Госпитализация в диагностических целях с постановкой/ подтверждением диагноза злокачественного новообразования с использованием ПЭТ КТ</t>
  </si>
  <si>
    <t>Оториноларингология</t>
  </si>
  <si>
    <t>Болезни уха, горла, носа</t>
  </si>
  <si>
    <t>Операции на органе слуха, придаточных пазухах носа  и верхних дыхательных путях (уровень 1)</t>
  </si>
  <si>
    <t>Операции на органе слуха, придаточных пазухах носа  и верхних дыхательных путях (уровень 2)</t>
  </si>
  <si>
    <t>Операции на органе слуха, придаточных пазухах носа  и верхних дыхательных путях (уровень 3)</t>
  </si>
  <si>
    <t>Операции на органе слуха, придаточных пазухах носа  и верхних дыхательных путях (уровень 4)</t>
  </si>
  <si>
    <t>Замена речевого процессора</t>
  </si>
  <si>
    <t>Офтальмология</t>
  </si>
  <si>
    <t>Болезни и травмы глаза</t>
  </si>
  <si>
    <t>Операции на органе зрения (уровень 1)</t>
  </si>
  <si>
    <t>Операции на органе зрения (уровень 2)</t>
  </si>
  <si>
    <t>Операции на органе зрения (уровень 3)</t>
  </si>
  <si>
    <t>Операции на органе зрения (уровень 4)</t>
  </si>
  <si>
    <t>Операции на органе зрения (уровень 5)</t>
  </si>
  <si>
    <t>Педиатрия</t>
  </si>
  <si>
    <t>Системные поражения соединительной ткани, артропатии, спондилопатии, дети</t>
  </si>
  <si>
    <t>Болезни органов пищеварения, дети</t>
  </si>
  <si>
    <t>Пульмонология</t>
  </si>
  <si>
    <t>Болезни органов дыхания</t>
  </si>
  <si>
    <t>Ревматология</t>
  </si>
  <si>
    <t>Системные поражения соединительной ткани, артропатии, спондилопатии, взрослые</t>
  </si>
  <si>
    <t>Сердечно-сосудистая хирургия</t>
  </si>
  <si>
    <t>Диагностическое обследование при болезнях системы кровообращения</t>
  </si>
  <si>
    <t>Операции на сосудах (уровень 1)</t>
  </si>
  <si>
    <t>Операции на сосудах (уровень 2)</t>
  </si>
  <si>
    <t>Стоматология детская</t>
  </si>
  <si>
    <t>Болезни полости рта, слюнных желез и челюстей, врожденные аномалии лица и шеи, дети</t>
  </si>
  <si>
    <t>Терапия</t>
  </si>
  <si>
    <t>Отравления и другие воздействия внешних причин</t>
  </si>
  <si>
    <t>Торакальная хирургия</t>
  </si>
  <si>
    <t xml:space="preserve">Операции на нижних дыхательных путях и легочной ткани, органах средостения </t>
  </si>
  <si>
    <t>Травматология и ортопедия</t>
  </si>
  <si>
    <t>Операции на костно-мышечной системе и суставах (уровень 1)</t>
  </si>
  <si>
    <t>Операции на костно-мышечной системе и суставах (уровень 2)</t>
  </si>
  <si>
    <t>Операции на костно-мышечной системе и суставах (уровень 3)</t>
  </si>
  <si>
    <t>Заболевания опорно-двигательного аппарата, травмы, болезни мягких тканей</t>
  </si>
  <si>
    <t>Урология</t>
  </si>
  <si>
    <t>Болезни, врожденные аномалии, повреждения мочевой системы и мужских половых органов</t>
  </si>
  <si>
    <t>Операции на мужских половых органах, взрослые (уровень 1)</t>
  </si>
  <si>
    <t>Операции на мужских половых органах, взрослые (уровень 2)</t>
  </si>
  <si>
    <t>Операции на почке и мочевыделительной системе, взрослые (уровень 1)</t>
  </si>
  <si>
    <t>Операции на почке и мочевыделительной системе, взрослые (уровень 2)</t>
  </si>
  <si>
    <t>Операции на почке и мочевыделительной системе, взрослые (уровень 3)</t>
  </si>
  <si>
    <t>Хирургия</t>
  </si>
  <si>
    <t xml:space="preserve">Болезни , новообразования молочной железы </t>
  </si>
  <si>
    <t>Операции на коже, подкожной клетчатке, придатках кожи (уровень 1)</t>
  </si>
  <si>
    <t>Операции на коже, подкожной клетчатке, придатках кожи (уровень 2)</t>
  </si>
  <si>
    <t>Операции на коже, подкожной клетчатке, придатках кожи (уровень 3)</t>
  </si>
  <si>
    <t>Операции на органах кроветворения и иммунной системы</t>
  </si>
  <si>
    <t xml:space="preserve">Операции на молочной железе </t>
  </si>
  <si>
    <t>Хирургия (абдоминальная)</t>
  </si>
  <si>
    <t>Операции на пищеводе, желудке, двенадцатиперстной кишке (уровень 1)</t>
  </si>
  <si>
    <t>Операции на пищеводе, желудке, двенадцатиперстной кишке (уровень 2)</t>
  </si>
  <si>
    <t>Операции по поводу грыж, взрослые (уровень 1)</t>
  </si>
  <si>
    <t>Операции по поводу грыж, взрослые (уровень 2)</t>
  </si>
  <si>
    <t>Операции по поводу грыж, взрослые (уровень 3)</t>
  </si>
  <si>
    <t>Операции на желчном пузыре и желчевыводящих путях</t>
  </si>
  <si>
    <t>Другие операции на органах брюшной полости (уровень 1)</t>
  </si>
  <si>
    <t>Другие операции на органах брюшной полости (уровень 2)</t>
  </si>
  <si>
    <t>Хирургия (комбустиология)</t>
  </si>
  <si>
    <t xml:space="preserve">Ожоги и отморожения </t>
  </si>
  <si>
    <t>Челюстно-лицевая хирургия</t>
  </si>
  <si>
    <t>Болезни полости рта, слюнных желез и челюстей, врожденные аномалии лица и шеи, взрослые</t>
  </si>
  <si>
    <t>Операции на органах  полости рта (уровень 1)</t>
  </si>
  <si>
    <t>Операции на органах  полости рта (уровень 2)</t>
  </si>
  <si>
    <t>Эндокринология</t>
  </si>
  <si>
    <t>Сахарный диабет, взрослые</t>
  </si>
  <si>
    <t>Другие болезни эндокринной системы, новообразования эндокринных желез доброкачественные, in situ, неопределенного и неизвестного характера, расстройства питания, другие нарушения обмена веществ</t>
  </si>
  <si>
    <t>Кистозный фиброз</t>
  </si>
  <si>
    <t>Лечение кистозного фиброза с применением ингаляционной антибактериальной терапии</t>
  </si>
  <si>
    <t>Прочее</t>
  </si>
  <si>
    <t>Комплексное лечение  с применением препаратов иммуноглобулина</t>
  </si>
  <si>
    <t>Факторы, влияющие на состояние здоровья  населения и обращения в учреждения здравоохранения</t>
  </si>
  <si>
    <t>Госпитализация в дневной стационар в  диагностических целях с постановкой диагноза туберкулеза, ВИЧ-инфекции, психического заболевания</t>
  </si>
  <si>
    <t>Лечение с применением генно-инженерных биологических препаратов</t>
  </si>
  <si>
    <t>Отторжение, отмирание трансплантата органов и тканей</t>
  </si>
  <si>
    <t>Злокачественое новообразование без специального противоопухолевого лечения</t>
  </si>
  <si>
    <t>Медицинская реабилитация</t>
  </si>
  <si>
    <t>Медицинская реабилитация пациентов с заболеваниями центральной нервной системы (2 балла по ШРМ)</t>
  </si>
  <si>
    <t>Медицинская реабилитация пациентов с заболеваниями центральной нервной системы (3 балла по ШРМ)</t>
  </si>
  <si>
    <t>Медицинская реабилитация пациентов с заболеваниями опорно-двигательного аппарата и периферической нервной системы (2 балла по ШРМ)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</si>
  <si>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</si>
  <si>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Медицинская кардиореабилитация (2 балла по ШРМ)</t>
  </si>
  <si>
    <t>Медицинская кардиореабилитация (3 балла по ШРМ)</t>
  </si>
  <si>
    <t>Медицинская реабилитация при других соматических заболеваниях (2 балла по ШРМ)</t>
  </si>
  <si>
    <t>Медицинская реабилитация пациентов с соматическими заболеваниями (3 балла по ШРМ)</t>
  </si>
  <si>
    <t>Медицинская реабилитация детей, перенесших заболевания перинатального периода</t>
  </si>
  <si>
    <t>Медицинская реабилитация детей с нарушениями слуха без замены речевого процессора системы кохлеарной имплантации</t>
  </si>
  <si>
    <t>Медицинская реабилитация детей с поражениями центральной нервной системы</t>
  </si>
  <si>
    <t>Медицинская реабилитация детей после хирургической коррекции врожденных пороков развития органов и систем</t>
  </si>
  <si>
    <t>отклонение</t>
  </si>
  <si>
    <t>Приложение № 4</t>
  </si>
  <si>
    <t>к Решению Комиссии  по разработке ТП ОМС   
от 28.12.2018  № 12</t>
  </si>
  <si>
    <t>28.12.2018 № 12</t>
  </si>
  <si>
    <t>№</t>
  </si>
  <si>
    <t>ds02.001</t>
  </si>
  <si>
    <t>ds02.002</t>
  </si>
  <si>
    <t>ds02.003</t>
  </si>
  <si>
    <t>ds02.004</t>
  </si>
  <si>
    <t>ds02.005</t>
  </si>
  <si>
    <t>ds02.006</t>
  </si>
  <si>
    <t>ds02.007</t>
  </si>
  <si>
    <t>ds03.001</t>
  </si>
  <si>
    <t>ds04.001</t>
  </si>
  <si>
    <t>ds05.001</t>
  </si>
  <si>
    <t>ds05.002</t>
  </si>
  <si>
    <t>ds05.003</t>
  </si>
  <si>
    <t>ds05.004</t>
  </si>
  <si>
    <t>ds05.005</t>
  </si>
  <si>
    <t>ds05.006</t>
  </si>
  <si>
    <t>ds05.007</t>
  </si>
  <si>
    <t>ds05.008</t>
  </si>
  <si>
    <t>ds06.001</t>
  </si>
  <si>
    <t>ds07.001</t>
  </si>
  <si>
    <t>ds08.001</t>
  </si>
  <si>
    <t>ds09.001</t>
  </si>
  <si>
    <t>ds09.002</t>
  </si>
  <si>
    <t>ds10.001</t>
  </si>
  <si>
    <t>ds11.001</t>
  </si>
  <si>
    <t>ds11.002</t>
  </si>
  <si>
    <t>ds12.001</t>
  </si>
  <si>
    <t>ds12.002</t>
  </si>
  <si>
    <t>ds12.003</t>
  </si>
  <si>
    <t>ds12.004</t>
  </si>
  <si>
    <t>ds12.005</t>
  </si>
  <si>
    <t>ds12.006</t>
  </si>
  <si>
    <t>ds12.007</t>
  </si>
  <si>
    <t>ds12.008</t>
  </si>
  <si>
    <t>ds12.009</t>
  </si>
  <si>
    <t>ds13.001</t>
  </si>
  <si>
    <t>ds13.002</t>
  </si>
  <si>
    <t>ds13.003</t>
  </si>
  <si>
    <t>ds14.001</t>
  </si>
  <si>
    <t>ds14.002</t>
  </si>
  <si>
    <t>ds15.001</t>
  </si>
  <si>
    <t>ds15.002</t>
  </si>
  <si>
    <t>ds15.003</t>
  </si>
  <si>
    <t>ds16.001</t>
  </si>
  <si>
    <t>ds16.002</t>
  </si>
  <si>
    <t>ds17.001</t>
  </si>
  <si>
    <t>ds18.001</t>
  </si>
  <si>
    <t>ds18.002</t>
  </si>
  <si>
    <t>ds18.003</t>
  </si>
  <si>
    <t>ds18.004</t>
  </si>
  <si>
    <t>ds19.001</t>
  </si>
  <si>
    <t>ds19.002</t>
  </si>
  <si>
    <t>ds19.003</t>
  </si>
  <si>
    <t>ds19.004</t>
  </si>
  <si>
    <t>ds19.005</t>
  </si>
  <si>
    <t>ds19.006</t>
  </si>
  <si>
    <t>ds19.007</t>
  </si>
  <si>
    <t>ds19.008</t>
  </si>
  <si>
    <t>ds19.009</t>
  </si>
  <si>
    <t>ds19.010</t>
  </si>
  <si>
    <t>ds19.011</t>
  </si>
  <si>
    <t>ds19.012</t>
  </si>
  <si>
    <t>ds19.013</t>
  </si>
  <si>
    <t>ds19.014</t>
  </si>
  <si>
    <t>ds19.015</t>
  </si>
  <si>
    <t>ds19.016</t>
  </si>
  <si>
    <t>ds19.017</t>
  </si>
  <si>
    <t>ds19.018</t>
  </si>
  <si>
    <t>ds19.019</t>
  </si>
  <si>
    <t>ds19.020</t>
  </si>
  <si>
    <t>ds19.021</t>
  </si>
  <si>
    <t>ds19.022</t>
  </si>
  <si>
    <t>ds19.023</t>
  </si>
  <si>
    <t>ds19.024</t>
  </si>
  <si>
    <t>ds19.025</t>
  </si>
  <si>
    <t>ds19.026</t>
  </si>
  <si>
    <t>ds19.027</t>
  </si>
  <si>
    <t>ds19.028</t>
  </si>
  <si>
    <t>ds19.029</t>
  </si>
  <si>
    <t>ds20.001</t>
  </si>
  <si>
    <t>ds20.002</t>
  </si>
  <si>
    <t>ds20.003</t>
  </si>
  <si>
    <t>ds20.004</t>
  </si>
  <si>
    <t>ds20.005</t>
  </si>
  <si>
    <t>ds20.006</t>
  </si>
  <si>
    <t>ds21.001</t>
  </si>
  <si>
    <t>ds21.002</t>
  </si>
  <si>
    <t>ds21.003</t>
  </si>
  <si>
    <t>ds21.004</t>
  </si>
  <si>
    <t>ds21.005</t>
  </si>
  <si>
    <t>ds21.006</t>
  </si>
  <si>
    <t>ds22.001</t>
  </si>
  <si>
    <t>ds22.002</t>
  </si>
  <si>
    <t>ds23.001</t>
  </si>
  <si>
    <t>ds24.001</t>
  </si>
  <si>
    <t>ds25.001</t>
  </si>
  <si>
    <t>ds25.002</t>
  </si>
  <si>
    <t>ds25.003</t>
  </si>
  <si>
    <t>ds26.001</t>
  </si>
  <si>
    <t>ds27.001</t>
  </si>
  <si>
    <t>ds28.001</t>
  </si>
  <si>
    <t>ds29.001</t>
  </si>
  <si>
    <t>ds29.002</t>
  </si>
  <si>
    <t>ds29.003</t>
  </si>
  <si>
    <t>ds29.004</t>
  </si>
  <si>
    <t>ds30.001</t>
  </si>
  <si>
    <t>ds30.002</t>
  </si>
  <si>
    <t>ds30.003</t>
  </si>
  <si>
    <t>ds30.004</t>
  </si>
  <si>
    <t>ds30.005</t>
  </si>
  <si>
    <t>ds30.006</t>
  </si>
  <si>
    <t>ds31.001</t>
  </si>
  <si>
    <t>ds31.002</t>
  </si>
  <si>
    <t>ds31.003</t>
  </si>
  <si>
    <t>ds31.004</t>
  </si>
  <si>
    <t>ds31.005</t>
  </si>
  <si>
    <t>ds31.006</t>
  </si>
  <si>
    <t>ds32.001</t>
  </si>
  <si>
    <t>ds32.002</t>
  </si>
  <si>
    <t>ds32.003</t>
  </si>
  <si>
    <t>ds32.004</t>
  </si>
  <si>
    <t>ds32.005</t>
  </si>
  <si>
    <t>ds32.006</t>
  </si>
  <si>
    <t>ds32.007</t>
  </si>
  <si>
    <t>ds32.008</t>
  </si>
  <si>
    <t>ds33.001</t>
  </si>
  <si>
    <t>ds34.001</t>
  </si>
  <si>
    <t>ds34.002</t>
  </si>
  <si>
    <t>ds34.003</t>
  </si>
  <si>
    <t>ds35.001</t>
  </si>
  <si>
    <t>ds35.002</t>
  </si>
  <si>
    <t>ds35.003</t>
  </si>
  <si>
    <t>ds35.004</t>
  </si>
  <si>
    <t>ds36.001</t>
  </si>
  <si>
    <t>ds36.002</t>
  </si>
  <si>
    <t>ds36.003</t>
  </si>
  <si>
    <t>ds36.004</t>
  </si>
  <si>
    <t>ds36.005</t>
  </si>
  <si>
    <t>ds36.006</t>
  </si>
  <si>
    <t>ds37.001</t>
  </si>
  <si>
    <t>ds37.002</t>
  </si>
  <si>
    <t>ds37.003</t>
  </si>
  <si>
    <t>ds37.004</t>
  </si>
  <si>
    <t>ds37.005</t>
  </si>
  <si>
    <t>ds37.006</t>
  </si>
  <si>
    <t>ds37.007</t>
  </si>
  <si>
    <t>ds37.008</t>
  </si>
  <si>
    <t>ds37.009</t>
  </si>
  <si>
    <t>ds37.010</t>
  </si>
  <si>
    <t>ds37.011</t>
  </si>
  <si>
    <t>ds37.012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</si>
</sst>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0;[Red]0"/>
    <numFmt numFmtId="166" formatCode="#,##0.0"/>
    <numFmt numFmtId="167" formatCode="_-* #,##0_р_._-;\-* #,##0_р_._-;_-* &quot;-&quot;_р_._-;_-@_-"/>
    <numFmt numFmtId="168" formatCode="0.00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name val="Times New Roman"/>
      <family val="2"/>
      <charset val="204"/>
    </font>
    <font>
      <sz val="11"/>
      <name val="Times New Roman"/>
      <family val="2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9"/>
      <name val="Times New Roman"/>
      <family val="2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9"/>
      <name val="Times New Roman"/>
      <family val="2"/>
      <charset val="204"/>
    </font>
    <font>
      <sz val="9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8" fillId="0" borderId="0"/>
    <xf numFmtId="0" fontId="21" fillId="0" borderId="0"/>
    <xf numFmtId="0" fontId="23" fillId="0" borderId="0"/>
    <xf numFmtId="0" fontId="8" fillId="0" borderId="0"/>
    <xf numFmtId="0" fontId="24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8" fillId="0" borderId="0"/>
    <xf numFmtId="0" fontId="24" fillId="0" borderId="0"/>
    <xf numFmtId="0" fontId="26" fillId="0" borderId="0" applyFill="0" applyBorder="0" applyProtection="0">
      <alignment wrapText="1"/>
      <protection locked="0"/>
    </xf>
    <xf numFmtId="9" fontId="21" fillId="0" borderId="0" applyFont="0" applyFill="0" applyBorder="0" applyAlignment="0" applyProtection="0"/>
    <xf numFmtId="9" fontId="24" fillId="0" borderId="0" quotePrefix="1" applyFont="0" applyFill="0" applyBorder="0" applyAlignment="0">
      <protection locked="0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4" fillId="0" borderId="0" quotePrefix="1" applyFont="0" applyFill="0" applyBorder="0" applyAlignment="0">
      <protection locked="0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 applyBorder="1" applyAlignment="1">
      <alignment vertical="distributed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0" borderId="2" xfId="0" applyFont="1" applyFill="1" applyBorder="1" applyAlignment="1"/>
    <xf numFmtId="0" fontId="5" fillId="0" borderId="1" xfId="0" applyFont="1" applyFill="1" applyBorder="1" applyAlignment="1"/>
    <xf numFmtId="0" fontId="5" fillId="0" borderId="3" xfId="0" applyFont="1" applyFill="1" applyBorder="1" applyAlignment="1"/>
    <xf numFmtId="0" fontId="5" fillId="0" borderId="0" xfId="0" applyFont="1" applyFill="1" applyBorder="1" applyAlignment="1"/>
    <xf numFmtId="0" fontId="2" fillId="0" borderId="1" xfId="0" applyFont="1" applyBorder="1" applyAlignment="1">
      <alignment vertical="distributed" wrapText="1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4" fillId="2" borderId="0" xfId="0" applyFont="1" applyFill="1"/>
    <xf numFmtId="1" fontId="12" fillId="0" borderId="2" xfId="2" applyNumberFormat="1" applyFont="1" applyFill="1" applyBorder="1" applyAlignment="1">
      <alignment horizontal="center" vertical="center" wrapText="1"/>
    </xf>
    <xf numFmtId="1" fontId="12" fillId="0" borderId="7" xfId="2" applyNumberFormat="1" applyFont="1" applyFill="1" applyBorder="1" applyAlignment="1">
      <alignment horizontal="center" vertical="center" wrapText="1"/>
    </xf>
    <xf numFmtId="1" fontId="13" fillId="0" borderId="7" xfId="2" applyNumberFormat="1" applyFont="1" applyFill="1" applyBorder="1" applyAlignment="1">
      <alignment horizontal="center" vertical="center" wrapText="1"/>
    </xf>
    <xf numFmtId="168" fontId="17" fillId="0" borderId="2" xfId="2" applyNumberFormat="1" applyFont="1" applyFill="1" applyBorder="1" applyAlignment="1">
      <alignment horizontal="center" vertical="center" wrapText="1"/>
    </xf>
    <xf numFmtId="168" fontId="12" fillId="0" borderId="2" xfId="2" applyNumberFormat="1" applyFont="1" applyFill="1" applyBorder="1" applyAlignment="1">
      <alignment horizontal="center" vertical="center" wrapText="1"/>
    </xf>
    <xf numFmtId="1" fontId="17" fillId="0" borderId="2" xfId="2" applyNumberFormat="1" applyFont="1" applyFill="1" applyBorder="1" applyAlignment="1">
      <alignment horizontal="center" vertical="center" wrapText="1"/>
    </xf>
    <xf numFmtId="168" fontId="13" fillId="0" borderId="7" xfId="2" applyNumberFormat="1" applyFont="1" applyFill="1" applyBorder="1" applyAlignment="1">
      <alignment horizontal="center" vertical="center" wrapText="1"/>
    </xf>
    <xf numFmtId="0" fontId="16" fillId="3" borderId="7" xfId="2" applyFont="1" applyFill="1" applyBorder="1" applyAlignment="1">
      <alignment horizontal="center" vertical="center" wrapText="1"/>
    </xf>
    <xf numFmtId="166" fontId="16" fillId="3" borderId="7" xfId="2" applyNumberFormat="1" applyFont="1" applyFill="1" applyBorder="1" applyAlignment="1">
      <alignment horizontal="center" vertical="center" wrapText="1"/>
    </xf>
    <xf numFmtId="3" fontId="18" fillId="3" borderId="7" xfId="3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67" fontId="11" fillId="2" borderId="3" xfId="3" applyNumberFormat="1" applyFont="1" applyFill="1" applyBorder="1" applyAlignment="1">
      <alignment horizontal="center" vertical="center" wrapText="1"/>
    </xf>
    <xf numFmtId="167" fontId="10" fillId="0" borderId="7" xfId="2" applyNumberFormat="1" applyFont="1" applyFill="1" applyBorder="1" applyAlignment="1">
      <alignment horizontal="center" vertical="center" wrapText="1"/>
    </xf>
    <xf numFmtId="167" fontId="11" fillId="2" borderId="7" xfId="3" applyNumberFormat="1" applyFont="1" applyFill="1" applyBorder="1" applyAlignment="1">
      <alignment horizontal="center" vertical="center" wrapText="1"/>
    </xf>
    <xf numFmtId="167" fontId="10" fillId="2" borderId="7" xfId="3" applyNumberFormat="1" applyFont="1" applyFill="1" applyBorder="1" applyAlignment="1">
      <alignment horizontal="center" vertical="center" wrapText="1"/>
    </xf>
    <xf numFmtId="167" fontId="10" fillId="0" borderId="7" xfId="3" applyNumberFormat="1" applyFont="1" applyFill="1" applyBorder="1" applyAlignment="1">
      <alignment horizontal="center" vertical="center" wrapText="1"/>
    </xf>
    <xf numFmtId="3" fontId="10" fillId="2" borderId="3" xfId="3" applyNumberFormat="1" applyFont="1" applyFill="1" applyBorder="1" applyAlignment="1">
      <alignment horizontal="center" vertical="center" wrapText="1"/>
    </xf>
    <xf numFmtId="167" fontId="11" fillId="2" borderId="7" xfId="3" applyNumberFormat="1" applyFont="1" applyFill="1" applyBorder="1" applyAlignment="1">
      <alignment horizontal="right" vertical="center" wrapText="1"/>
    </xf>
    <xf numFmtId="167" fontId="11" fillId="0" borderId="7" xfId="3" applyNumberFormat="1" applyFont="1" applyFill="1" applyBorder="1" applyAlignment="1">
      <alignment horizontal="center" vertical="center" wrapText="1"/>
    </xf>
    <xf numFmtId="167" fontId="11" fillId="0" borderId="7" xfId="3" applyNumberFormat="1" applyFont="1" applyFill="1" applyBorder="1" applyAlignment="1">
      <alignment horizontal="right" vertical="center" wrapText="1"/>
    </xf>
    <xf numFmtId="167" fontId="19" fillId="0" borderId="7" xfId="3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167" fontId="11" fillId="0" borderId="3" xfId="3" applyNumberFormat="1" applyFont="1" applyFill="1" applyBorder="1" applyAlignment="1">
      <alignment horizontal="center" vertical="center" wrapText="1"/>
    </xf>
    <xf numFmtId="3" fontId="10" fillId="0" borderId="3" xfId="3" applyNumberFormat="1" applyFont="1" applyFill="1" applyBorder="1" applyAlignment="1">
      <alignment horizontal="center" vertical="center" wrapText="1"/>
    </xf>
    <xf numFmtId="167" fontId="11" fillId="0" borderId="3" xfId="3" applyNumberFormat="1" applyFont="1" applyFill="1" applyBorder="1" applyAlignment="1">
      <alignment horizontal="right" vertical="center" wrapText="1"/>
    </xf>
    <xf numFmtId="0" fontId="4" fillId="0" borderId="7" xfId="0" applyFont="1" applyFill="1" applyBorder="1"/>
    <xf numFmtId="2" fontId="10" fillId="0" borderId="7" xfId="0" applyNumberFormat="1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167" fontId="16" fillId="3" borderId="3" xfId="3" applyNumberFormat="1" applyFont="1" applyFill="1" applyBorder="1" applyAlignment="1">
      <alignment horizontal="center" vertical="center" wrapText="1"/>
    </xf>
    <xf numFmtId="167" fontId="10" fillId="2" borderId="3" xfId="3" applyNumberFormat="1" applyFont="1" applyFill="1" applyBorder="1" applyAlignment="1">
      <alignment horizontal="center" vertical="center" wrapText="1"/>
    </xf>
    <xf numFmtId="167" fontId="11" fillId="0" borderId="7" xfId="4" applyNumberFormat="1" applyFont="1" applyFill="1" applyBorder="1" applyAlignment="1">
      <alignment horizontal="center" vertical="center" wrapText="1"/>
    </xf>
    <xf numFmtId="167" fontId="10" fillId="0" borderId="3" xfId="3" applyNumberFormat="1" applyFont="1" applyFill="1" applyBorder="1" applyAlignment="1">
      <alignment horizontal="center" vertical="center" wrapText="1"/>
    </xf>
    <xf numFmtId="167" fontId="11" fillId="0" borderId="3" xfId="4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167" fontId="9" fillId="0" borderId="3" xfId="3" applyNumberFormat="1" applyFont="1" applyFill="1" applyBorder="1" applyAlignment="1">
      <alignment horizontal="center" vertical="center" wrapText="1"/>
    </xf>
    <xf numFmtId="167" fontId="9" fillId="0" borderId="7" xfId="3" applyNumberFormat="1" applyFont="1" applyFill="1" applyBorder="1" applyAlignment="1">
      <alignment horizontal="center" vertical="center" wrapText="1"/>
    </xf>
    <xf numFmtId="167" fontId="9" fillId="0" borderId="7" xfId="4" applyNumberFormat="1" applyFont="1" applyFill="1" applyBorder="1" applyAlignment="1">
      <alignment horizontal="center" vertical="center" wrapText="1"/>
    </xf>
    <xf numFmtId="167" fontId="9" fillId="2" borderId="3" xfId="3" applyNumberFormat="1" applyFont="1" applyFill="1" applyBorder="1" applyAlignment="1">
      <alignment horizontal="center" vertical="center" wrapText="1"/>
    </xf>
    <xf numFmtId="167" fontId="9" fillId="2" borderId="7" xfId="3" applyNumberFormat="1" applyFont="1" applyFill="1" applyBorder="1" applyAlignment="1">
      <alignment horizontal="center" vertical="center" wrapText="1"/>
    </xf>
    <xf numFmtId="167" fontId="10" fillId="0" borderId="3" xfId="2" applyNumberFormat="1" applyFont="1" applyFill="1" applyBorder="1" applyAlignment="1">
      <alignment horizontal="center" vertical="center" wrapText="1"/>
    </xf>
    <xf numFmtId="167" fontId="16" fillId="3" borderId="7" xfId="2" applyNumberFormat="1" applyFont="1" applyFill="1" applyBorder="1" applyAlignment="1">
      <alignment horizontal="center" vertical="center" wrapText="1"/>
    </xf>
    <xf numFmtId="0" fontId="22" fillId="3" borderId="7" xfId="0" applyFont="1" applyFill="1" applyBorder="1"/>
    <xf numFmtId="3" fontId="16" fillId="0" borderId="3" xfId="3" applyNumberFormat="1" applyFont="1" applyFill="1" applyBorder="1" applyAlignment="1">
      <alignment horizontal="center" vertical="center" wrapText="1"/>
    </xf>
    <xf numFmtId="167" fontId="16" fillId="0" borderId="7" xfId="3" applyNumberFormat="1" applyFont="1" applyFill="1" applyBorder="1" applyAlignment="1">
      <alignment horizontal="center" vertical="center" wrapText="1"/>
    </xf>
    <xf numFmtId="167" fontId="19" fillId="0" borderId="3" xfId="3" applyNumberFormat="1" applyFont="1" applyFill="1" applyBorder="1" applyAlignment="1">
      <alignment horizontal="center" vertical="center" wrapText="1"/>
    </xf>
    <xf numFmtId="167" fontId="16" fillId="0" borderId="7" xfId="2" applyNumberFormat="1" applyFont="1" applyFill="1" applyBorder="1" applyAlignment="1">
      <alignment horizontal="center" vertical="center" wrapText="1"/>
    </xf>
    <xf numFmtId="0" fontId="20" fillId="0" borderId="7" xfId="0" applyFont="1" applyFill="1" applyBorder="1"/>
    <xf numFmtId="1" fontId="13" fillId="0" borderId="2" xfId="2" applyNumberFormat="1" applyFont="1" applyFill="1" applyBorder="1" applyAlignment="1">
      <alignment horizontal="center" vertical="center" wrapText="1"/>
    </xf>
    <xf numFmtId="1" fontId="13" fillId="0" borderId="2" xfId="3" applyNumberFormat="1" applyFont="1" applyFill="1" applyBorder="1" applyAlignment="1">
      <alignment horizontal="center" vertical="center" wrapText="1"/>
    </xf>
    <xf numFmtId="3" fontId="12" fillId="0" borderId="3" xfId="3" applyNumberFormat="1" applyFont="1" applyFill="1" applyBorder="1" applyAlignment="1">
      <alignment horizontal="center" vertical="center" wrapText="1"/>
    </xf>
    <xf numFmtId="167" fontId="12" fillId="0" borderId="7" xfId="2" applyNumberFormat="1" applyFont="1" applyFill="1" applyBorder="1" applyAlignment="1">
      <alignment horizontal="center" vertical="center" wrapText="1"/>
    </xf>
    <xf numFmtId="0" fontId="4" fillId="0" borderId="0" xfId="0" applyFont="1"/>
    <xf numFmtId="3" fontId="4" fillId="0" borderId="0" xfId="0" applyNumberFormat="1" applyFont="1" applyFill="1"/>
    <xf numFmtId="165" fontId="4" fillId="0" borderId="0" xfId="0" applyNumberFormat="1" applyFont="1" applyFill="1"/>
    <xf numFmtId="164" fontId="4" fillId="0" borderId="0" xfId="1" applyFont="1" applyFill="1"/>
    <xf numFmtId="0" fontId="4" fillId="0" borderId="0" xfId="0" applyFont="1" applyBorder="1"/>
    <xf numFmtId="0" fontId="4" fillId="0" borderId="0" xfId="0" applyFont="1" applyFill="1" applyBorder="1"/>
    <xf numFmtId="3" fontId="5" fillId="0" borderId="2" xfId="0" applyNumberFormat="1" applyFont="1" applyFill="1" applyBorder="1" applyAlignment="1"/>
    <xf numFmtId="3" fontId="5" fillId="0" borderId="1" xfId="0" applyNumberFormat="1" applyFont="1" applyFill="1" applyBorder="1" applyAlignment="1"/>
    <xf numFmtId="3" fontId="5" fillId="0" borderId="3" xfId="0" applyNumberFormat="1" applyFont="1" applyFill="1" applyBorder="1" applyAlignment="1"/>
    <xf numFmtId="0" fontId="4" fillId="0" borderId="2" xfId="0" applyFont="1" applyBorder="1"/>
    <xf numFmtId="0" fontId="4" fillId="0" borderId="1" xfId="0" applyFont="1" applyFill="1" applyBorder="1"/>
    <xf numFmtId="0" fontId="4" fillId="3" borderId="7" xfId="0" applyFont="1" applyFill="1" applyBorder="1"/>
    <xf numFmtId="3" fontId="18" fillId="0" borderId="7" xfId="3" applyNumberFormat="1" applyFont="1" applyFill="1" applyBorder="1" applyAlignment="1">
      <alignment horizontal="center" vertical="center" wrapText="1"/>
    </xf>
    <xf numFmtId="3" fontId="18" fillId="3" borderId="7" xfId="3" applyNumberFormat="1" applyFont="1" applyFill="1" applyBorder="1" applyAlignment="1">
      <alignment horizontal="right" vertical="center" wrapText="1"/>
    </xf>
    <xf numFmtId="0" fontId="4" fillId="3" borderId="0" xfId="0" applyFont="1" applyFill="1"/>
    <xf numFmtId="167" fontId="18" fillId="3" borderId="7" xfId="3" applyNumberFormat="1" applyFont="1" applyFill="1" applyBorder="1" applyAlignment="1">
      <alignment horizontal="center" vertical="center" wrapText="1"/>
    </xf>
    <xf numFmtId="167" fontId="22" fillId="0" borderId="7" xfId="0" applyNumberFormat="1" applyFont="1" applyFill="1" applyBorder="1" applyAlignment="1">
      <alignment horizontal="right"/>
    </xf>
    <xf numFmtId="0" fontId="22" fillId="0" borderId="7" xfId="0" applyFont="1" applyFill="1" applyBorder="1"/>
    <xf numFmtId="0" fontId="16" fillId="0" borderId="7" xfId="0" applyFont="1" applyFill="1" applyBorder="1" applyAlignment="1">
      <alignment horizontal="center" vertical="center" wrapText="1"/>
    </xf>
    <xf numFmtId="2" fontId="16" fillId="0" borderId="7" xfId="0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0" fontId="4" fillId="0" borderId="7" xfId="0" applyFont="1" applyFill="1" applyBorder="1" applyAlignment="1">
      <alignment horizontal="center"/>
    </xf>
    <xf numFmtId="2" fontId="29" fillId="0" borderId="7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2" fontId="31" fillId="0" borderId="7" xfId="0" applyNumberFormat="1" applyFont="1" applyFill="1" applyBorder="1" applyAlignment="1">
      <alignment horizontal="center" vertical="center" wrapText="1"/>
    </xf>
    <xf numFmtId="167" fontId="9" fillId="3" borderId="3" xfId="3" applyNumberFormat="1" applyFont="1" applyFill="1" applyBorder="1" applyAlignment="1">
      <alignment horizontal="center" vertical="center" wrapText="1"/>
    </xf>
    <xf numFmtId="167" fontId="9" fillId="3" borderId="7" xfId="3" applyNumberFormat="1" applyFont="1" applyFill="1" applyBorder="1" applyAlignment="1">
      <alignment horizontal="center" vertical="center" wrapText="1"/>
    </xf>
    <xf numFmtId="0" fontId="22" fillId="3" borderId="0" xfId="0" applyFont="1" applyFill="1"/>
    <xf numFmtId="2" fontId="32" fillId="0" borderId="7" xfId="0" applyNumberFormat="1" applyFont="1" applyFill="1" applyBorder="1" applyAlignment="1">
      <alignment horizontal="center" vertical="center" wrapText="1"/>
    </xf>
    <xf numFmtId="167" fontId="11" fillId="2" borderId="3" xfId="3" applyNumberFormat="1" applyFont="1" applyFill="1" applyBorder="1" applyAlignment="1">
      <alignment horizontal="right" vertical="center" wrapText="1"/>
    </xf>
    <xf numFmtId="167" fontId="16" fillId="3" borderId="7" xfId="3" applyNumberFormat="1" applyFont="1" applyFill="1" applyBorder="1" applyAlignment="1">
      <alignment horizontal="center" vertical="center" wrapText="1"/>
    </xf>
    <xf numFmtId="3" fontId="22" fillId="3" borderId="7" xfId="0" applyNumberFormat="1" applyFont="1" applyFill="1" applyBorder="1"/>
    <xf numFmtId="1" fontId="13" fillId="0" borderId="1" xfId="2" applyNumberFormat="1" applyFont="1" applyFill="1" applyBorder="1" applyAlignment="1">
      <alignment horizontal="center" vertical="center" wrapText="1"/>
    </xf>
    <xf numFmtId="168" fontId="17" fillId="0" borderId="1" xfId="2" applyNumberFormat="1" applyFont="1" applyFill="1" applyBorder="1" applyAlignment="1">
      <alignment horizontal="center" vertical="center" wrapText="1"/>
    </xf>
    <xf numFmtId="3" fontId="18" fillId="3" borderId="3" xfId="3" applyNumberFormat="1" applyFont="1" applyFill="1" applyBorder="1" applyAlignment="1">
      <alignment horizontal="center" vertical="center" wrapText="1"/>
    </xf>
    <xf numFmtId="167" fontId="18" fillId="3" borderId="3" xfId="3" applyNumberFormat="1" applyFont="1" applyFill="1" applyBorder="1" applyAlignment="1">
      <alignment horizontal="center" vertical="center" wrapText="1"/>
    </xf>
    <xf numFmtId="0" fontId="4" fillId="0" borderId="7" xfId="0" applyFont="1" applyBorder="1"/>
    <xf numFmtId="0" fontId="15" fillId="0" borderId="7" xfId="2" applyFont="1" applyFill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center" vertical="center" wrapText="1"/>
    </xf>
    <xf numFmtId="166" fontId="16" fillId="0" borderId="7" xfId="2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7" fontId="16" fillId="3" borderId="7" xfId="2" applyNumberFormat="1" applyFont="1" applyFill="1" applyBorder="1" applyAlignment="1">
      <alignment vertical="center" wrapText="1"/>
    </xf>
    <xf numFmtId="167" fontId="10" fillId="0" borderId="7" xfId="2" applyNumberFormat="1" applyFont="1" applyFill="1" applyBorder="1" applyAlignment="1">
      <alignment vertical="center" wrapText="1"/>
    </xf>
    <xf numFmtId="4" fontId="10" fillId="0" borderId="7" xfId="2" applyNumberFormat="1" applyFont="1" applyFill="1" applyBorder="1" applyAlignment="1">
      <alignment horizontal="center" vertical="center" wrapText="1"/>
    </xf>
    <xf numFmtId="0" fontId="16" fillId="0" borderId="7" xfId="2" applyFont="1" applyFill="1" applyBorder="1" applyAlignment="1">
      <alignment vertical="center" wrapText="1"/>
    </xf>
    <xf numFmtId="4" fontId="16" fillId="0" borderId="7" xfId="2" applyNumberFormat="1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vertical="center" wrapText="1"/>
    </xf>
    <xf numFmtId="4" fontId="12" fillId="0" borderId="7" xfId="2" applyNumberFormat="1" applyFont="1" applyFill="1" applyBorder="1" applyAlignment="1">
      <alignment horizontal="center" vertical="center" wrapText="1"/>
    </xf>
    <xf numFmtId="0" fontId="10" fillId="0" borderId="7" xfId="3" applyFont="1" applyFill="1" applyBorder="1" applyAlignment="1">
      <alignment vertical="center" wrapText="1"/>
    </xf>
    <xf numFmtId="4" fontId="16" fillId="3" borderId="7" xfId="2" applyNumberFormat="1" applyFont="1" applyFill="1" applyBorder="1" applyAlignment="1">
      <alignment horizontal="center" vertical="center" wrapText="1"/>
    </xf>
    <xf numFmtId="4" fontId="10" fillId="3" borderId="7" xfId="2" applyNumberFormat="1" applyFont="1" applyFill="1" applyBorder="1" applyAlignment="1">
      <alignment horizontal="center" vertical="center" wrapText="1"/>
    </xf>
    <xf numFmtId="167" fontId="10" fillId="0" borderId="7" xfId="3" applyNumberFormat="1" applyFont="1" applyFill="1" applyBorder="1" applyAlignment="1">
      <alignment vertical="center" wrapText="1"/>
    </xf>
    <xf numFmtId="4" fontId="10" fillId="0" borderId="7" xfId="3" applyNumberFormat="1" applyFont="1" applyFill="1" applyBorder="1" applyAlignment="1">
      <alignment horizontal="center" vertical="center" wrapText="1"/>
    </xf>
    <xf numFmtId="167" fontId="16" fillId="3" borderId="7" xfId="2" applyNumberFormat="1" applyFont="1" applyFill="1" applyBorder="1" applyAlignment="1">
      <alignment horizontal="left" vertical="center" wrapText="1"/>
    </xf>
    <xf numFmtId="0" fontId="16" fillId="3" borderId="7" xfId="2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distributed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1" fontId="13" fillId="0" borderId="2" xfId="2" applyNumberFormat="1" applyFont="1" applyFill="1" applyBorder="1" applyAlignment="1">
      <alignment horizontal="center" vertical="center" wrapText="1"/>
    </xf>
    <xf numFmtId="1" fontId="13" fillId="0" borderId="3" xfId="2" applyNumberFormat="1" applyFont="1" applyFill="1" applyBorder="1" applyAlignment="1">
      <alignment horizontal="center" vertical="center" wrapText="1"/>
    </xf>
    <xf numFmtId="1" fontId="13" fillId="0" borderId="2" xfId="3" applyNumberFormat="1" applyFont="1" applyFill="1" applyBorder="1" applyAlignment="1">
      <alignment horizontal="center" vertical="center" wrapText="1"/>
    </xf>
    <xf numFmtId="1" fontId="13" fillId="0" borderId="3" xfId="3" applyNumberFormat="1" applyFont="1" applyFill="1" applyBorder="1" applyAlignment="1">
      <alignment horizontal="center" vertical="center" wrapText="1"/>
    </xf>
    <xf numFmtId="14" fontId="7" fillId="3" borderId="7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/>
    </xf>
    <xf numFmtId="49" fontId="13" fillId="0" borderId="2" xfId="2" applyNumberFormat="1" applyFont="1" applyFill="1" applyBorder="1" applyAlignment="1">
      <alignment horizontal="center" vertical="center" wrapText="1"/>
    </xf>
    <xf numFmtId="49" fontId="13" fillId="0" borderId="3" xfId="2" applyNumberFormat="1" applyFont="1" applyFill="1" applyBorder="1" applyAlignment="1">
      <alignment horizontal="center" vertical="center" wrapText="1"/>
    </xf>
    <xf numFmtId="49" fontId="13" fillId="0" borderId="2" xfId="3" applyNumberFormat="1" applyFont="1" applyFill="1" applyBorder="1" applyAlignment="1">
      <alignment horizontal="center" vertical="center" wrapText="1"/>
    </xf>
    <xf numFmtId="49" fontId="13" fillId="0" borderId="3" xfId="3" applyNumberFormat="1" applyFont="1" applyFill="1" applyBorder="1" applyAlignment="1">
      <alignment horizontal="center" vertical="center" wrapText="1"/>
    </xf>
    <xf numFmtId="166" fontId="11" fillId="0" borderId="7" xfId="2" applyNumberFormat="1" applyFont="1" applyFill="1" applyBorder="1" applyAlignment="1">
      <alignment horizontal="center" vertical="center" wrapText="1"/>
    </xf>
    <xf numFmtId="1" fontId="13" fillId="0" borderId="1" xfId="2" applyNumberFormat="1" applyFont="1" applyFill="1" applyBorder="1" applyAlignment="1">
      <alignment horizontal="center" vertical="center" wrapText="1"/>
    </xf>
    <xf numFmtId="167" fontId="12" fillId="0" borderId="2" xfId="2" applyNumberFormat="1" applyFont="1" applyFill="1" applyBorder="1" applyAlignment="1">
      <alignment horizontal="center" vertical="center" wrapText="1"/>
    </xf>
    <xf numFmtId="167" fontId="12" fillId="0" borderId="3" xfId="2" applyNumberFormat="1" applyFont="1" applyFill="1" applyBorder="1" applyAlignment="1">
      <alignment horizontal="center" vertical="center" wrapText="1"/>
    </xf>
    <xf numFmtId="3" fontId="12" fillId="0" borderId="2" xfId="2" applyNumberFormat="1" applyFont="1" applyFill="1" applyBorder="1" applyAlignment="1">
      <alignment horizontal="center" vertical="center" wrapText="1"/>
    </xf>
    <xf numFmtId="3" fontId="12" fillId="0" borderId="3" xfId="2" applyNumberFormat="1" applyFont="1" applyFill="1" applyBorder="1" applyAlignment="1">
      <alignment horizontal="center" vertical="center" wrapText="1"/>
    </xf>
    <xf numFmtId="3" fontId="12" fillId="0" borderId="2" xfId="3" applyNumberFormat="1" applyFont="1" applyFill="1" applyBorder="1" applyAlignment="1">
      <alignment horizontal="center" vertical="center" wrapText="1"/>
    </xf>
    <xf numFmtId="3" fontId="12" fillId="0" borderId="3" xfId="3" applyNumberFormat="1" applyFont="1" applyFill="1" applyBorder="1" applyAlignment="1">
      <alignment horizontal="center" vertical="center" wrapText="1"/>
    </xf>
    <xf numFmtId="167" fontId="12" fillId="0" borderId="7" xfId="2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49" fontId="13" fillId="0" borderId="1" xfId="2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" fontId="12" fillId="0" borderId="7" xfId="2" applyNumberFormat="1" applyFont="1" applyFill="1" applyBorder="1" applyAlignment="1">
      <alignment horizontal="center" vertical="center" wrapText="1"/>
    </xf>
    <xf numFmtId="167" fontId="12" fillId="0" borderId="1" xfId="2" applyNumberFormat="1" applyFont="1" applyFill="1" applyBorder="1" applyAlignment="1">
      <alignment horizontal="center" vertical="center" wrapText="1"/>
    </xf>
    <xf numFmtId="0" fontId="27" fillId="0" borderId="7" xfId="2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22" fillId="0" borderId="7" xfId="0" applyFont="1" applyFill="1" applyBorder="1" applyAlignment="1">
      <alignment horizontal="center"/>
    </xf>
  </cellXfs>
  <cellStyles count="69">
    <cellStyle name="Normal_КСГ" xfId="5"/>
    <cellStyle name="Обычный" xfId="0" builtinId="0"/>
    <cellStyle name="Обычный 2" xfId="2"/>
    <cellStyle name="Обычный 2 2" xfId="4"/>
    <cellStyle name="Обычный 2 3" xfId="6"/>
    <cellStyle name="Обычный 2 3 2" xfId="3"/>
    <cellStyle name="Обычный 2 4" xfId="7"/>
    <cellStyle name="Обычный 2 5" xfId="8"/>
    <cellStyle name="Обычный 3" xfId="9"/>
    <cellStyle name="Обычный 3 2" xfId="10"/>
    <cellStyle name="Обычный 3 2 2" xfId="11"/>
    <cellStyle name="Обычный 3 2 3" xfId="12"/>
    <cellStyle name="Обычный 3 3" xfId="13"/>
    <cellStyle name="Обычный 3 3 2" xfId="14"/>
    <cellStyle name="Обычный 3 3 2 2" xfId="15"/>
    <cellStyle name="Обычный 3 4" xfId="16"/>
    <cellStyle name="Обычный 3 4 2" xfId="17"/>
    <cellStyle name="Обычный 3 5" xfId="18"/>
    <cellStyle name="Обычный 3 5 2" xfId="19"/>
    <cellStyle name="Обычный 4" xfId="20"/>
    <cellStyle name="Обычный 4 2" xfId="21"/>
    <cellStyle name="Обычный 5" xfId="22"/>
    <cellStyle name="Обычный 5 2" xfId="23"/>
    <cellStyle name="Обычный 6" xfId="24"/>
    <cellStyle name="Обычный 7" xfId="25"/>
    <cellStyle name="Обычный Лена" xfId="26"/>
    <cellStyle name="Процентный 2" xfId="27"/>
    <cellStyle name="Процентный 3" xfId="28"/>
    <cellStyle name="Финансовый" xfId="1" builtinId="3"/>
    <cellStyle name="Финансовый 10" xfId="29"/>
    <cellStyle name="Финансовый 11" xfId="30"/>
    <cellStyle name="Финансовый 12" xfId="31"/>
    <cellStyle name="Финансовый 13" xfId="32"/>
    <cellStyle name="Финансовый 14" xfId="33"/>
    <cellStyle name="Финансовый 15" xfId="34"/>
    <cellStyle name="Финансовый 16" xfId="35"/>
    <cellStyle name="Финансовый 17" xfId="36"/>
    <cellStyle name="Финансовый 18" xfId="37"/>
    <cellStyle name="Финансовый 19" xfId="38"/>
    <cellStyle name="Финансовый 2" xfId="39"/>
    <cellStyle name="Финансовый 2 2" xfId="40"/>
    <cellStyle name="Финансовый 2 3" xfId="41"/>
    <cellStyle name="Финансовый 20" xfId="42"/>
    <cellStyle name="Финансовый 21" xfId="43"/>
    <cellStyle name="Финансовый 22" xfId="44"/>
    <cellStyle name="Финансовый 23" xfId="45"/>
    <cellStyle name="Финансовый 24" xfId="46"/>
    <cellStyle name="Финансовый 25" xfId="47"/>
    <cellStyle name="Финансовый 26" xfId="48"/>
    <cellStyle name="Финансовый 27" xfId="49"/>
    <cellStyle name="Финансовый 28" xfId="50"/>
    <cellStyle name="Финансовый 29" xfId="51"/>
    <cellStyle name="Финансовый 3" xfId="52"/>
    <cellStyle name="Финансовый 3 2" xfId="53"/>
    <cellStyle name="Финансовый 3 3" xfId="54"/>
    <cellStyle name="Финансовый 30" xfId="55"/>
    <cellStyle name="Финансовый 31" xfId="56"/>
    <cellStyle name="Финансовый 32" xfId="57"/>
    <cellStyle name="Финансовый 33" xfId="58"/>
    <cellStyle name="Финансовый 34" xfId="59"/>
    <cellStyle name="Финансовый 35" xfId="60"/>
    <cellStyle name="Финансовый 36" xfId="61"/>
    <cellStyle name="Финансовый 37" xfId="62"/>
    <cellStyle name="Финансовый 4" xfId="63"/>
    <cellStyle name="Финансовый 5" xfId="64"/>
    <cellStyle name="Финансовый 6" xfId="65"/>
    <cellStyle name="Финансовый 7" xfId="66"/>
    <cellStyle name="Финансовый 8" xfId="67"/>
    <cellStyle name="Финансовый 9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tmanov\&#1084;&#1086;&#1080;%20&#1076;&#1086;&#1082;&#1091;&#1084;&#1077;&#1085;&#1090;\&#1052;&#1086;&#1080;%20&#1076;&#1086;&#1082;&#1091;&#1084;&#1077;&#1085;&#1090;&#1099;\Reports\Territoriol%20program\Archive%20of%20Program\&#1058;&#1055;&#1043;&#1043;%20&#1042;&#1072;&#1088;&#1080;&#1072;&#1085;&#1090;%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k-popova\Doc\TMP\Rar$DI00.152\_LPU_F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араметры"/>
      <sheetName val="Настройка"/>
      <sheetName val="Ст_ВедСеть"/>
      <sheetName val="Ам_ВедСеть"/>
      <sheetName val="Ст_Пок_Рос"/>
      <sheetName val="Ст_КД_Рос"/>
      <sheetName val="Ст_КДЖ_Нор"/>
      <sheetName val="Ст_КД_Нор"/>
      <sheetName val="Ст_Ур_Сл"/>
      <sheetName val="Ст_Ур_УрК"/>
      <sheetName val="Ст_Ур_УрГ"/>
      <sheetName val="Ст_Ур_УрС"/>
      <sheetName val="Ст_СУр_УрК"/>
      <sheetName val="Ст_СУр_УрГ"/>
      <sheetName val="Ст_СУр_УрС"/>
      <sheetName val="Ст_СДл_УрК"/>
      <sheetName val="Ст_СДл_УрГ"/>
      <sheetName val="Ст_СДл_УрС"/>
      <sheetName val="Ст_Дл_Пл"/>
      <sheetName val="Ст_КД_Пл"/>
      <sheetName val="Ст_КД_Деф"/>
      <sheetName val="Ст_КД_Пер"/>
      <sheetName val="Ам_Пос_Нов"/>
      <sheetName val="Амб_Пос_Рос"/>
      <sheetName val="Амб_Пос_Суб"/>
      <sheetName val="Амб_Пос_Фак"/>
      <sheetName val="Амб_Пос_Пл"/>
      <sheetName val="СЗТ_Пок_Рос"/>
      <sheetName val="СЗТ_Об_Фак"/>
      <sheetName val="СЗТ_Об_Пл"/>
      <sheetName val="СМП_Пок_Рос"/>
      <sheetName val="СМП_Об_Фак"/>
      <sheetName val="СМП_Об_Пл"/>
      <sheetName val="Cost_Ratio_R"/>
      <sheetName val="Cost_Ratio_S"/>
      <sheetName val="Cost_Ratio_C"/>
      <sheetName val="Hosp_Cost"/>
      <sheetName val="Cost_OP_Rat_R"/>
      <sheetName val="Cost_OP_Rat_S"/>
      <sheetName val="Cost_OP_Rat_C"/>
      <sheetName val="OP_Cost"/>
      <sheetName val="Bud_Code"/>
      <sheetName val="Bud_Pie"/>
      <sheetName val="Prof_Dist"/>
      <sheetName val="Vis_Dist"/>
      <sheetName val="IPRep_Dist"/>
      <sheetName val="ACare_Dist"/>
      <sheetName val="Tot_Calc"/>
      <sheetName val="Ratify_Prg"/>
    </sheetNames>
    <sheetDataSet>
      <sheetData sheetId="0">
        <row r="8">
          <cell r="A8" t="str">
            <v>Хабаровский край</v>
          </cell>
        </row>
        <row r="18">
          <cell r="K18" t="str">
            <v>края</v>
          </cell>
        </row>
        <row r="70">
          <cell r="S70">
            <v>2002</v>
          </cell>
        </row>
      </sheetData>
      <sheetData sheetId="1">
        <row r="10">
          <cell r="C10">
            <v>1495</v>
          </cell>
        </row>
        <row r="17">
          <cell r="C17">
            <v>1495</v>
          </cell>
        </row>
        <row r="18">
          <cell r="C18">
            <v>1495</v>
          </cell>
        </row>
        <row r="19">
          <cell r="C19">
            <v>1495</v>
          </cell>
        </row>
        <row r="20">
          <cell r="C20">
            <v>1495</v>
          </cell>
        </row>
        <row r="37">
          <cell r="C37">
            <v>92.8</v>
          </cell>
        </row>
        <row r="38">
          <cell r="C38">
            <v>26.725490196078432</v>
          </cell>
        </row>
        <row r="39">
          <cell r="C39">
            <v>137.15294117647056</v>
          </cell>
        </row>
        <row r="40">
          <cell r="C40">
            <v>408.1</v>
          </cell>
        </row>
        <row r="42">
          <cell r="C42">
            <v>1.778</v>
          </cell>
        </row>
        <row r="51">
          <cell r="C51">
            <v>1.0189999999999999</v>
          </cell>
        </row>
        <row r="52">
          <cell r="C52">
            <v>0.997</v>
          </cell>
        </row>
        <row r="53">
          <cell r="C53">
            <v>0.98899999999999999</v>
          </cell>
        </row>
        <row r="54">
          <cell r="C54">
            <v>1</v>
          </cell>
        </row>
        <row r="55">
          <cell r="C55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_ Sol"/>
      <sheetName val="2D_Sol"/>
      <sheetName val="3D- SOL"/>
      <sheetName val="1D_Gorin"/>
      <sheetName val="2D-Gorin"/>
      <sheetName val="3D_ Gorin"/>
      <sheetName val="AMULAT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W205"/>
  <sheetViews>
    <sheetView tabSelected="1" zoomScale="80" zoomScaleNormal="80" zoomScaleSheetLayoutView="80" workbookViewId="0">
      <pane xSplit="11" ySplit="11" topLeftCell="L12" activePane="bottomRight" state="frozen"/>
      <selection activeCell="DB200" sqref="DB200"/>
      <selection pane="topRight" activeCell="DB200" sqref="DB200"/>
      <selection pane="bottomLeft" activeCell="DB200" sqref="DB200"/>
      <selection pane="bottomRight" activeCell="D6" sqref="D6:D9"/>
    </sheetView>
  </sheetViews>
  <sheetFormatPr defaultRowHeight="15" x14ac:dyDescent="0.25"/>
  <cols>
    <col min="1" max="1" width="7.42578125" style="69" customWidth="1"/>
    <col min="2" max="2" width="8" style="4" customWidth="1"/>
    <col min="3" max="3" width="10" style="4" customWidth="1"/>
    <col min="4" max="4" width="35.85546875" style="4" customWidth="1"/>
    <col min="5" max="5" width="11.85546875" style="4" customWidth="1"/>
    <col min="6" max="6" width="10" style="4" customWidth="1"/>
    <col min="7" max="7" width="9.7109375" style="4" customWidth="1"/>
    <col min="8" max="11" width="5.85546875" style="4" customWidth="1"/>
    <col min="12" max="12" width="9.28515625" style="4" customWidth="1"/>
    <col min="13" max="13" width="15.85546875" style="4" customWidth="1"/>
    <col min="14" max="14" width="12.28515625" style="4" customWidth="1"/>
    <col min="15" max="15" width="14.7109375" style="4" customWidth="1"/>
    <col min="16" max="16" width="10.85546875" style="4" customWidth="1"/>
    <col min="17" max="17" width="14.5703125" style="4" customWidth="1"/>
    <col min="18" max="18" width="11.42578125" style="4" customWidth="1"/>
    <col min="19" max="19" width="13.7109375" style="4" customWidth="1"/>
    <col min="20" max="20" width="9.28515625" style="4" customWidth="1"/>
    <col min="21" max="21" width="15.140625" style="4" customWidth="1"/>
    <col min="22" max="22" width="10.5703125" style="4" customWidth="1"/>
    <col min="23" max="23" width="14" style="4" customWidth="1"/>
    <col min="24" max="24" width="10.140625" style="70" customWidth="1"/>
    <col min="25" max="25" width="15.140625" style="70" customWidth="1"/>
    <col min="26" max="27" width="12.7109375" style="4" customWidth="1"/>
    <col min="28" max="29" width="12.85546875" style="4" customWidth="1"/>
    <col min="30" max="30" width="12.28515625" style="4" customWidth="1"/>
    <col min="31" max="31" width="14.5703125" style="4" customWidth="1"/>
    <col min="32" max="32" width="13.42578125" style="4" customWidth="1"/>
    <col min="33" max="33" width="16.140625" style="4" customWidth="1"/>
    <col min="34" max="34" width="10.5703125" style="4" customWidth="1"/>
    <col min="35" max="35" width="13.7109375" style="4" customWidth="1"/>
    <col min="36" max="36" width="13.5703125" style="70" customWidth="1"/>
    <col min="37" max="37" width="13.7109375" style="70" customWidth="1"/>
    <col min="38" max="38" width="12.28515625" style="4" customWidth="1"/>
    <col min="39" max="39" width="14.28515625" style="4" customWidth="1"/>
    <col min="40" max="41" width="13" style="4" customWidth="1"/>
    <col min="42" max="43" width="12.5703125" style="4" customWidth="1"/>
    <col min="44" max="44" width="13" style="4" customWidth="1"/>
    <col min="45" max="45" width="14.85546875" style="4" customWidth="1"/>
    <col min="46" max="47" width="12.5703125" style="4" customWidth="1"/>
    <col min="48" max="49" width="13.7109375" style="4" customWidth="1"/>
    <col min="50" max="51" width="13.28515625" style="4" customWidth="1"/>
    <col min="52" max="53" width="12.85546875" style="4" customWidth="1"/>
    <col min="54" max="54" width="10.85546875" style="4" customWidth="1"/>
    <col min="55" max="55" width="15" style="4" customWidth="1"/>
    <col min="56" max="57" width="13" style="4" customWidth="1"/>
    <col min="58" max="58" width="10" style="4" customWidth="1"/>
    <col min="59" max="59" width="15.7109375" style="4" customWidth="1"/>
    <col min="60" max="60" width="13.42578125" style="4" customWidth="1"/>
    <col min="61" max="61" width="14.28515625" style="4" customWidth="1"/>
    <col min="62" max="64" width="12.5703125" style="4" customWidth="1"/>
    <col min="65" max="65" width="13.7109375" style="4" customWidth="1"/>
    <col min="66" max="66" width="9.5703125" style="4" customWidth="1"/>
    <col min="67" max="67" width="14.42578125" style="4" customWidth="1"/>
    <col min="68" max="69" width="13.5703125" style="4" customWidth="1"/>
    <col min="70" max="70" width="12.85546875" style="71" customWidth="1"/>
    <col min="71" max="75" width="12.85546875" style="4" customWidth="1"/>
    <col min="76" max="76" width="10.5703125" style="4" customWidth="1"/>
    <col min="77" max="77" width="12.28515625" style="4" customWidth="1"/>
    <col min="78" max="78" width="12.140625" style="4" customWidth="1"/>
    <col min="79" max="79" width="13.5703125" style="4" customWidth="1"/>
    <col min="80" max="81" width="12.28515625" style="4" customWidth="1"/>
    <col min="82" max="85" width="14" style="4" customWidth="1"/>
    <col min="86" max="88" width="12" style="4" customWidth="1"/>
    <col min="89" max="89" width="17" style="4" customWidth="1"/>
    <col min="90" max="91" width="12.28515625" style="4" customWidth="1"/>
    <col min="92" max="92" width="11.140625" style="4" customWidth="1"/>
    <col min="93" max="93" width="14.140625" style="4" customWidth="1"/>
    <col min="94" max="94" width="12.7109375" style="4" customWidth="1"/>
    <col min="95" max="95" width="14" style="4" customWidth="1"/>
    <col min="96" max="96" width="8.5703125" style="4" customWidth="1"/>
    <col min="97" max="98" width="12.5703125" style="4" customWidth="1"/>
    <col min="99" max="99" width="14.5703125" style="4" customWidth="1"/>
    <col min="100" max="100" width="10.28515625" style="4" customWidth="1"/>
    <col min="101" max="101" width="16.7109375" style="4" customWidth="1"/>
    <col min="102" max="16384" width="9.140625" style="69"/>
  </cols>
  <sheetData>
    <row r="1" spans="1:101" ht="20.25" customHeight="1" x14ac:dyDescent="0.25">
      <c r="G1" s="126" t="s">
        <v>314</v>
      </c>
      <c r="H1" s="126"/>
      <c r="I1" s="126"/>
      <c r="J1" s="126"/>
      <c r="K1" s="126"/>
    </row>
    <row r="2" spans="1:101" ht="45.75" customHeight="1" x14ac:dyDescent="0.25">
      <c r="G2" s="127" t="s">
        <v>315</v>
      </c>
      <c r="H2" s="127"/>
      <c r="I2" s="127"/>
      <c r="J2" s="127"/>
      <c r="K2" s="127"/>
    </row>
    <row r="3" spans="1:101" ht="53.25" customHeight="1" x14ac:dyDescent="0.25">
      <c r="B3" s="125" t="s">
        <v>0</v>
      </c>
      <c r="C3" s="125"/>
      <c r="D3" s="125"/>
      <c r="E3" s="125"/>
      <c r="F3" s="125"/>
      <c r="G3" s="125"/>
      <c r="H3" s="2"/>
      <c r="I3" s="2"/>
      <c r="J3" s="2"/>
      <c r="K3" s="2"/>
      <c r="L3" s="3"/>
      <c r="M3" s="3"/>
      <c r="N3" s="2"/>
      <c r="O3" s="2"/>
      <c r="R3" s="2"/>
      <c r="U3" s="72"/>
      <c r="V3" s="2"/>
      <c r="W3" s="2"/>
    </row>
    <row r="4" spans="1:101" s="73" customFormat="1" ht="19.5" hidden="1" customHeight="1" x14ac:dyDescent="0.3">
      <c r="B4" s="74"/>
      <c r="C4" s="74"/>
      <c r="D4" s="1"/>
      <c r="E4" s="2"/>
      <c r="F4" s="2"/>
      <c r="G4" s="2"/>
      <c r="H4" s="2"/>
      <c r="I4" s="2"/>
      <c r="J4" s="2"/>
      <c r="K4" s="2"/>
      <c r="L4" s="5"/>
      <c r="M4" s="5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7"/>
      <c r="AJ4" s="75"/>
      <c r="AK4" s="76"/>
      <c r="AL4" s="76"/>
      <c r="AM4" s="76"/>
      <c r="AN4" s="76"/>
      <c r="AO4" s="76"/>
      <c r="AP4" s="8"/>
      <c r="AQ4" s="9"/>
      <c r="AR4" s="9"/>
      <c r="AS4" s="9"/>
      <c r="AT4" s="9"/>
      <c r="AU4" s="9"/>
      <c r="AV4" s="9"/>
      <c r="AW4" s="9"/>
      <c r="AX4" s="76"/>
      <c r="AY4" s="76"/>
      <c r="AZ4" s="76"/>
      <c r="BA4" s="76"/>
      <c r="BB4" s="9"/>
      <c r="BC4" s="9"/>
      <c r="BD4" s="9"/>
      <c r="BE4" s="9"/>
      <c r="BF4" s="9"/>
      <c r="BG4" s="9"/>
      <c r="BH4" s="9"/>
      <c r="BI4" s="9"/>
      <c r="BJ4" s="76"/>
      <c r="BK4" s="76"/>
      <c r="BL4" s="9"/>
      <c r="BM4" s="9"/>
      <c r="BN4" s="9"/>
      <c r="BO4" s="9"/>
      <c r="BP4" s="76"/>
      <c r="BQ4" s="76"/>
      <c r="BR4" s="9"/>
      <c r="BS4" s="9"/>
      <c r="BT4" s="76"/>
      <c r="BU4" s="76"/>
      <c r="BV4" s="76"/>
      <c r="BW4" s="77"/>
      <c r="BX4" s="9"/>
      <c r="BY4" s="9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9"/>
      <c r="CK4" s="9"/>
      <c r="CL4" s="9"/>
      <c r="CM4" s="9"/>
      <c r="CN4" s="9"/>
      <c r="CO4" s="9"/>
      <c r="CP4" s="9"/>
      <c r="CQ4" s="9"/>
      <c r="CR4" s="9"/>
      <c r="CS4" s="10"/>
      <c r="CT4" s="11"/>
      <c r="CU4" s="11"/>
      <c r="CV4" s="74"/>
      <c r="CW4" s="74"/>
    </row>
    <row r="5" spans="1:101" ht="18.75" hidden="1" customHeight="1" x14ac:dyDescent="0.25">
      <c r="A5" s="78"/>
      <c r="B5" s="79"/>
      <c r="C5" s="79"/>
      <c r="D5" s="12"/>
      <c r="E5" s="5"/>
      <c r="F5" s="5"/>
      <c r="G5" s="5"/>
      <c r="H5" s="5"/>
      <c r="I5" s="5"/>
      <c r="J5" s="5"/>
      <c r="K5" s="5"/>
      <c r="L5" s="13"/>
      <c r="M5" s="13">
        <v>1</v>
      </c>
      <c r="N5" s="14"/>
      <c r="O5" s="13">
        <v>1</v>
      </c>
      <c r="P5" s="13"/>
      <c r="Q5" s="13">
        <v>1</v>
      </c>
      <c r="R5" s="13"/>
      <c r="S5" s="13">
        <v>1</v>
      </c>
      <c r="T5" s="13"/>
      <c r="U5" s="13">
        <v>1</v>
      </c>
      <c r="V5" s="13"/>
      <c r="W5" s="13">
        <v>1</v>
      </c>
      <c r="X5" s="13"/>
      <c r="Y5" s="13">
        <v>1</v>
      </c>
      <c r="Z5" s="13"/>
      <c r="AA5" s="13">
        <v>1</v>
      </c>
      <c r="AB5" s="13"/>
      <c r="AC5" s="13">
        <v>1</v>
      </c>
      <c r="AD5" s="13"/>
      <c r="AE5" s="13">
        <v>1</v>
      </c>
      <c r="AF5" s="13"/>
      <c r="AG5" s="13">
        <v>1</v>
      </c>
      <c r="AH5" s="13"/>
      <c r="AI5" s="13">
        <v>1</v>
      </c>
      <c r="AJ5" s="13"/>
      <c r="AK5" s="13">
        <v>1</v>
      </c>
      <c r="AL5" s="13"/>
      <c r="AM5" s="13">
        <v>1</v>
      </c>
      <c r="AN5" s="13"/>
      <c r="AO5" s="13">
        <v>1</v>
      </c>
      <c r="AP5" s="13"/>
      <c r="AQ5" s="13">
        <v>1</v>
      </c>
      <c r="AR5" s="13"/>
      <c r="AS5" s="13">
        <v>1</v>
      </c>
      <c r="AT5" s="13"/>
      <c r="AU5" s="13">
        <v>1</v>
      </c>
      <c r="AV5" s="13"/>
      <c r="AW5" s="13">
        <v>1</v>
      </c>
      <c r="AX5" s="13"/>
      <c r="AY5" s="13">
        <v>1</v>
      </c>
      <c r="AZ5" s="13"/>
      <c r="BA5" s="13">
        <v>1</v>
      </c>
      <c r="BB5" s="13"/>
      <c r="BC5" s="13">
        <v>1</v>
      </c>
      <c r="BD5" s="13"/>
      <c r="BE5" s="13">
        <v>1</v>
      </c>
      <c r="BF5" s="13"/>
      <c r="BG5" s="13">
        <v>1</v>
      </c>
      <c r="BH5" s="13"/>
      <c r="BI5" s="13">
        <v>1</v>
      </c>
      <c r="BJ5" s="13"/>
      <c r="BK5" s="15">
        <v>1</v>
      </c>
      <c r="BL5" s="16"/>
      <c r="BM5" s="13">
        <v>1</v>
      </c>
      <c r="BN5" s="13"/>
      <c r="BO5" s="13">
        <v>1</v>
      </c>
      <c r="BP5" s="13"/>
      <c r="BQ5" s="13">
        <v>1</v>
      </c>
      <c r="BR5" s="13"/>
      <c r="BS5" s="13">
        <v>1</v>
      </c>
      <c r="BT5" s="13"/>
      <c r="BU5" s="15">
        <v>1</v>
      </c>
      <c r="BV5" s="16"/>
      <c r="BW5" s="13">
        <v>1</v>
      </c>
      <c r="BX5" s="13"/>
      <c r="BY5" s="13">
        <v>1</v>
      </c>
      <c r="BZ5" s="13"/>
      <c r="CA5" s="13">
        <v>1</v>
      </c>
      <c r="CB5" s="13"/>
      <c r="CC5" s="13">
        <v>1</v>
      </c>
      <c r="CD5" s="13"/>
      <c r="CE5" s="13">
        <v>1</v>
      </c>
      <c r="CF5" s="13"/>
      <c r="CG5" s="13">
        <v>1</v>
      </c>
      <c r="CH5" s="13"/>
      <c r="CI5" s="13">
        <v>1</v>
      </c>
      <c r="CJ5" s="13"/>
      <c r="CK5" s="13">
        <v>1</v>
      </c>
      <c r="CL5" s="13"/>
      <c r="CM5" s="13">
        <v>1</v>
      </c>
      <c r="CN5" s="13"/>
      <c r="CO5" s="13">
        <v>1</v>
      </c>
      <c r="CP5" s="13"/>
      <c r="CQ5" s="13">
        <v>1</v>
      </c>
      <c r="CR5" s="13"/>
      <c r="CS5" s="13">
        <v>1</v>
      </c>
      <c r="CT5" s="13"/>
      <c r="CU5" s="13"/>
      <c r="CV5" s="13"/>
      <c r="CW5" s="13">
        <f>SUM(N5:CS5)</f>
        <v>42</v>
      </c>
    </row>
    <row r="6" spans="1:101" s="4" customFormat="1" ht="111" customHeight="1" x14ac:dyDescent="0.25">
      <c r="A6" s="155" t="s">
        <v>1</v>
      </c>
      <c r="B6" s="155" t="s">
        <v>317</v>
      </c>
      <c r="C6" s="155" t="s">
        <v>2</v>
      </c>
      <c r="D6" s="157" t="s">
        <v>3</v>
      </c>
      <c r="E6" s="158" t="s">
        <v>4</v>
      </c>
      <c r="F6" s="141" t="s">
        <v>5</v>
      </c>
      <c r="G6" s="141" t="s">
        <v>6</v>
      </c>
      <c r="H6" s="141" t="s">
        <v>7</v>
      </c>
      <c r="I6" s="141"/>
      <c r="J6" s="141"/>
      <c r="K6" s="141"/>
      <c r="L6" s="154" t="s">
        <v>8</v>
      </c>
      <c r="M6" s="144"/>
      <c r="N6" s="143" t="s">
        <v>9</v>
      </c>
      <c r="O6" s="144"/>
      <c r="P6" s="143" t="s">
        <v>10</v>
      </c>
      <c r="Q6" s="144"/>
      <c r="R6" s="143" t="s">
        <v>11</v>
      </c>
      <c r="S6" s="144"/>
      <c r="T6" s="143" t="s">
        <v>12</v>
      </c>
      <c r="U6" s="144"/>
      <c r="V6" s="145" t="s">
        <v>13</v>
      </c>
      <c r="W6" s="152"/>
      <c r="X6" s="153" t="s">
        <v>14</v>
      </c>
      <c r="Y6" s="153"/>
      <c r="Z6" s="143" t="s">
        <v>15</v>
      </c>
      <c r="AA6" s="144"/>
      <c r="AB6" s="143" t="s">
        <v>16</v>
      </c>
      <c r="AC6" s="144"/>
      <c r="AD6" s="143" t="s">
        <v>17</v>
      </c>
      <c r="AE6" s="144"/>
      <c r="AF6" s="143" t="s">
        <v>18</v>
      </c>
      <c r="AG6" s="144"/>
      <c r="AH6" s="143" t="s">
        <v>19</v>
      </c>
      <c r="AI6" s="144"/>
      <c r="AJ6" s="128" t="s">
        <v>20</v>
      </c>
      <c r="AK6" s="129"/>
      <c r="AL6" s="143" t="s">
        <v>21</v>
      </c>
      <c r="AM6" s="144"/>
      <c r="AN6" s="143" t="s">
        <v>22</v>
      </c>
      <c r="AO6" s="144"/>
      <c r="AP6" s="143" t="s">
        <v>23</v>
      </c>
      <c r="AQ6" s="144"/>
      <c r="AR6" s="143" t="s">
        <v>24</v>
      </c>
      <c r="AS6" s="144"/>
      <c r="AT6" s="143" t="s">
        <v>25</v>
      </c>
      <c r="AU6" s="144"/>
      <c r="AV6" s="128" t="s">
        <v>26</v>
      </c>
      <c r="AW6" s="129"/>
      <c r="AX6" s="143" t="s">
        <v>27</v>
      </c>
      <c r="AY6" s="144"/>
      <c r="AZ6" s="143" t="s">
        <v>28</v>
      </c>
      <c r="BA6" s="144"/>
      <c r="BB6" s="143" t="s">
        <v>29</v>
      </c>
      <c r="BC6" s="144"/>
      <c r="BD6" s="143" t="s">
        <v>30</v>
      </c>
      <c r="BE6" s="144"/>
      <c r="BF6" s="143" t="s">
        <v>31</v>
      </c>
      <c r="BG6" s="144"/>
      <c r="BH6" s="143" t="s">
        <v>32</v>
      </c>
      <c r="BI6" s="144"/>
      <c r="BJ6" s="143" t="s">
        <v>33</v>
      </c>
      <c r="BK6" s="144"/>
      <c r="BL6" s="143" t="s">
        <v>34</v>
      </c>
      <c r="BM6" s="144"/>
      <c r="BN6" s="143" t="s">
        <v>35</v>
      </c>
      <c r="BO6" s="144"/>
      <c r="BP6" s="143" t="s">
        <v>36</v>
      </c>
      <c r="BQ6" s="144"/>
      <c r="BR6" s="143" t="s">
        <v>37</v>
      </c>
      <c r="BS6" s="144"/>
      <c r="BT6" s="143" t="s">
        <v>38</v>
      </c>
      <c r="BU6" s="144"/>
      <c r="BV6" s="143" t="s">
        <v>39</v>
      </c>
      <c r="BW6" s="144"/>
      <c r="BX6" s="143" t="s">
        <v>40</v>
      </c>
      <c r="BY6" s="144"/>
      <c r="BZ6" s="143" t="s">
        <v>41</v>
      </c>
      <c r="CA6" s="144"/>
      <c r="CB6" s="143" t="s">
        <v>42</v>
      </c>
      <c r="CC6" s="144"/>
      <c r="CD6" s="143" t="s">
        <v>43</v>
      </c>
      <c r="CE6" s="144"/>
      <c r="CF6" s="143" t="s">
        <v>44</v>
      </c>
      <c r="CG6" s="144"/>
      <c r="CH6" s="143" t="s">
        <v>45</v>
      </c>
      <c r="CI6" s="144"/>
      <c r="CJ6" s="143" t="s">
        <v>46</v>
      </c>
      <c r="CK6" s="144"/>
      <c r="CL6" s="143" t="s">
        <v>47</v>
      </c>
      <c r="CM6" s="144"/>
      <c r="CN6" s="143" t="s">
        <v>48</v>
      </c>
      <c r="CO6" s="144"/>
      <c r="CP6" s="143" t="s">
        <v>49</v>
      </c>
      <c r="CQ6" s="144"/>
      <c r="CR6" s="145" t="s">
        <v>50</v>
      </c>
      <c r="CS6" s="146"/>
      <c r="CT6" s="147" t="s">
        <v>51</v>
      </c>
      <c r="CU6" s="148"/>
      <c r="CV6" s="149" t="s">
        <v>52</v>
      </c>
      <c r="CW6" s="149"/>
    </row>
    <row r="7" spans="1:101" s="17" customFormat="1" ht="21" customHeight="1" x14ac:dyDescent="0.25">
      <c r="A7" s="155"/>
      <c r="B7" s="155"/>
      <c r="C7" s="155"/>
      <c r="D7" s="157"/>
      <c r="E7" s="158"/>
      <c r="F7" s="141"/>
      <c r="G7" s="141"/>
      <c r="H7" s="150" t="s">
        <v>53</v>
      </c>
      <c r="I7" s="150"/>
      <c r="J7" s="150"/>
      <c r="K7" s="150"/>
      <c r="L7" s="151" t="s">
        <v>54</v>
      </c>
      <c r="M7" s="138"/>
      <c r="N7" s="137" t="s">
        <v>55</v>
      </c>
      <c r="O7" s="138"/>
      <c r="P7" s="137" t="s">
        <v>56</v>
      </c>
      <c r="Q7" s="138"/>
      <c r="R7" s="137" t="s">
        <v>57</v>
      </c>
      <c r="S7" s="138"/>
      <c r="T7" s="137" t="s">
        <v>58</v>
      </c>
      <c r="U7" s="138"/>
      <c r="V7" s="137" t="s">
        <v>59</v>
      </c>
      <c r="W7" s="138"/>
      <c r="X7" s="137" t="s">
        <v>60</v>
      </c>
      <c r="Y7" s="138"/>
      <c r="Z7" s="137" t="s">
        <v>61</v>
      </c>
      <c r="AA7" s="138"/>
      <c r="AB7" s="137" t="s">
        <v>62</v>
      </c>
      <c r="AC7" s="138"/>
      <c r="AD7" s="137" t="s">
        <v>63</v>
      </c>
      <c r="AE7" s="138"/>
      <c r="AF7" s="137" t="s">
        <v>64</v>
      </c>
      <c r="AG7" s="138"/>
      <c r="AH7" s="137" t="s">
        <v>65</v>
      </c>
      <c r="AI7" s="138"/>
      <c r="AJ7" s="137" t="s">
        <v>66</v>
      </c>
      <c r="AK7" s="138"/>
      <c r="AL7" s="137" t="s">
        <v>67</v>
      </c>
      <c r="AM7" s="138"/>
      <c r="AN7" s="137" t="s">
        <v>68</v>
      </c>
      <c r="AO7" s="138"/>
      <c r="AP7" s="137" t="s">
        <v>69</v>
      </c>
      <c r="AQ7" s="138"/>
      <c r="AR7" s="137" t="s">
        <v>70</v>
      </c>
      <c r="AS7" s="138"/>
      <c r="AT7" s="137" t="s">
        <v>71</v>
      </c>
      <c r="AU7" s="138"/>
      <c r="AV7" s="137" t="s">
        <v>72</v>
      </c>
      <c r="AW7" s="138"/>
      <c r="AX7" s="137" t="s">
        <v>73</v>
      </c>
      <c r="AY7" s="138"/>
      <c r="AZ7" s="137" t="s">
        <v>74</v>
      </c>
      <c r="BA7" s="138"/>
      <c r="BB7" s="137" t="s">
        <v>75</v>
      </c>
      <c r="BC7" s="138"/>
      <c r="BD7" s="137" t="s">
        <v>76</v>
      </c>
      <c r="BE7" s="138"/>
      <c r="BF7" s="137" t="s">
        <v>77</v>
      </c>
      <c r="BG7" s="138"/>
      <c r="BH7" s="137" t="s">
        <v>78</v>
      </c>
      <c r="BI7" s="138"/>
      <c r="BJ7" s="137" t="s">
        <v>79</v>
      </c>
      <c r="BK7" s="138"/>
      <c r="BL7" s="137" t="s">
        <v>80</v>
      </c>
      <c r="BM7" s="138"/>
      <c r="BN7" s="137" t="s">
        <v>81</v>
      </c>
      <c r="BO7" s="138"/>
      <c r="BP7" s="137" t="s">
        <v>82</v>
      </c>
      <c r="BQ7" s="138"/>
      <c r="BR7" s="137" t="s">
        <v>83</v>
      </c>
      <c r="BS7" s="138"/>
      <c r="BT7" s="137" t="s">
        <v>84</v>
      </c>
      <c r="BU7" s="138"/>
      <c r="BV7" s="137" t="s">
        <v>85</v>
      </c>
      <c r="BW7" s="138"/>
      <c r="BX7" s="137" t="s">
        <v>86</v>
      </c>
      <c r="BY7" s="138"/>
      <c r="BZ7" s="137" t="s">
        <v>87</v>
      </c>
      <c r="CA7" s="138"/>
      <c r="CB7" s="137" t="s">
        <v>88</v>
      </c>
      <c r="CC7" s="138"/>
      <c r="CD7" s="137" t="s">
        <v>89</v>
      </c>
      <c r="CE7" s="138"/>
      <c r="CF7" s="137" t="s">
        <v>90</v>
      </c>
      <c r="CG7" s="138"/>
      <c r="CH7" s="137" t="s">
        <v>91</v>
      </c>
      <c r="CI7" s="138"/>
      <c r="CJ7" s="137" t="s">
        <v>92</v>
      </c>
      <c r="CK7" s="138"/>
      <c r="CL7" s="137" t="s">
        <v>93</v>
      </c>
      <c r="CM7" s="138"/>
      <c r="CN7" s="137" t="s">
        <v>94</v>
      </c>
      <c r="CO7" s="138"/>
      <c r="CP7" s="137" t="s">
        <v>95</v>
      </c>
      <c r="CQ7" s="138"/>
      <c r="CR7" s="137" t="s">
        <v>96</v>
      </c>
      <c r="CS7" s="138"/>
      <c r="CT7" s="139"/>
      <c r="CU7" s="140"/>
      <c r="CV7" s="68"/>
      <c r="CW7" s="68"/>
    </row>
    <row r="8" spans="1:101" s="17" customFormat="1" ht="23.25" customHeight="1" x14ac:dyDescent="0.25">
      <c r="A8" s="155"/>
      <c r="B8" s="155"/>
      <c r="C8" s="155"/>
      <c r="D8" s="157"/>
      <c r="E8" s="158"/>
      <c r="F8" s="141"/>
      <c r="G8" s="141"/>
      <c r="H8" s="141" t="s">
        <v>97</v>
      </c>
      <c r="I8" s="141" t="s">
        <v>98</v>
      </c>
      <c r="J8" s="141" t="s">
        <v>99</v>
      </c>
      <c r="K8" s="141" t="s">
        <v>100</v>
      </c>
      <c r="L8" s="142" t="s">
        <v>101</v>
      </c>
      <c r="M8" s="129"/>
      <c r="N8" s="128" t="s">
        <v>101</v>
      </c>
      <c r="O8" s="129"/>
      <c r="P8" s="128" t="s">
        <v>101</v>
      </c>
      <c r="Q8" s="129"/>
      <c r="R8" s="128" t="s">
        <v>102</v>
      </c>
      <c r="S8" s="129"/>
      <c r="T8" s="128" t="s">
        <v>103</v>
      </c>
      <c r="U8" s="129"/>
      <c r="V8" s="128" t="s">
        <v>103</v>
      </c>
      <c r="W8" s="129"/>
      <c r="X8" s="128" t="s">
        <v>101</v>
      </c>
      <c r="Y8" s="129"/>
      <c r="Z8" s="128" t="s">
        <v>102</v>
      </c>
      <c r="AA8" s="129"/>
      <c r="AB8" s="128" t="s">
        <v>104</v>
      </c>
      <c r="AC8" s="129"/>
      <c r="AD8" s="128" t="s">
        <v>105</v>
      </c>
      <c r="AE8" s="129"/>
      <c r="AF8" s="128" t="s">
        <v>104</v>
      </c>
      <c r="AG8" s="129"/>
      <c r="AH8" s="128" t="s">
        <v>104</v>
      </c>
      <c r="AI8" s="129"/>
      <c r="AJ8" s="128" t="s">
        <v>104</v>
      </c>
      <c r="AK8" s="129"/>
      <c r="AL8" s="128" t="s">
        <v>105</v>
      </c>
      <c r="AM8" s="129"/>
      <c r="AN8" s="128" t="s">
        <v>104</v>
      </c>
      <c r="AO8" s="129"/>
      <c r="AP8" s="128" t="s">
        <v>106</v>
      </c>
      <c r="AQ8" s="129"/>
      <c r="AR8" s="128" t="s">
        <v>107</v>
      </c>
      <c r="AS8" s="129"/>
      <c r="AT8" s="128" t="s">
        <v>104</v>
      </c>
      <c r="AU8" s="129"/>
      <c r="AV8" s="128" t="s">
        <v>106</v>
      </c>
      <c r="AW8" s="129"/>
      <c r="AX8" s="128" t="s">
        <v>108</v>
      </c>
      <c r="AY8" s="129"/>
      <c r="AZ8" s="128" t="s">
        <v>108</v>
      </c>
      <c r="BA8" s="129"/>
      <c r="BB8" s="128" t="s">
        <v>107</v>
      </c>
      <c r="BC8" s="129"/>
      <c r="BD8" s="128" t="s">
        <v>107</v>
      </c>
      <c r="BE8" s="129"/>
      <c r="BF8" s="128" t="s">
        <v>106</v>
      </c>
      <c r="BG8" s="129"/>
      <c r="BH8" s="128" t="s">
        <v>108</v>
      </c>
      <c r="BI8" s="129"/>
      <c r="BJ8" s="128" t="s">
        <v>104</v>
      </c>
      <c r="BK8" s="129"/>
      <c r="BL8" s="128" t="s">
        <v>104</v>
      </c>
      <c r="BM8" s="129"/>
      <c r="BN8" s="128" t="s">
        <v>104</v>
      </c>
      <c r="BO8" s="129"/>
      <c r="BP8" s="128" t="s">
        <v>104</v>
      </c>
      <c r="BQ8" s="129"/>
      <c r="BR8" s="128" t="s">
        <v>104</v>
      </c>
      <c r="BS8" s="129"/>
      <c r="BT8" s="128" t="s">
        <v>108</v>
      </c>
      <c r="BU8" s="129"/>
      <c r="BV8" s="128" t="s">
        <v>108</v>
      </c>
      <c r="BW8" s="129"/>
      <c r="BX8" s="128" t="s">
        <v>106</v>
      </c>
      <c r="BY8" s="129"/>
      <c r="BZ8" s="128" t="s">
        <v>108</v>
      </c>
      <c r="CA8" s="129"/>
      <c r="CB8" s="128" t="s">
        <v>107</v>
      </c>
      <c r="CC8" s="129"/>
      <c r="CD8" s="128" t="s">
        <v>106</v>
      </c>
      <c r="CE8" s="129"/>
      <c r="CF8" s="128" t="s">
        <v>108</v>
      </c>
      <c r="CG8" s="129"/>
      <c r="CH8" s="128" t="s">
        <v>108</v>
      </c>
      <c r="CI8" s="129"/>
      <c r="CJ8" s="128" t="s">
        <v>109</v>
      </c>
      <c r="CK8" s="129"/>
      <c r="CL8" s="128" t="s">
        <v>109</v>
      </c>
      <c r="CM8" s="129"/>
      <c r="CN8" s="128" t="s">
        <v>109</v>
      </c>
      <c r="CO8" s="129"/>
      <c r="CP8" s="128" t="s">
        <v>109</v>
      </c>
      <c r="CQ8" s="129"/>
      <c r="CR8" s="128" t="s">
        <v>106</v>
      </c>
      <c r="CS8" s="129"/>
      <c r="CT8" s="130"/>
      <c r="CU8" s="131"/>
      <c r="CV8" s="68"/>
      <c r="CW8" s="68"/>
    </row>
    <row r="9" spans="1:101" ht="53.25" customHeight="1" x14ac:dyDescent="0.25">
      <c r="A9" s="156"/>
      <c r="B9" s="156"/>
      <c r="C9" s="156"/>
      <c r="D9" s="157"/>
      <c r="E9" s="158"/>
      <c r="F9" s="141"/>
      <c r="G9" s="141"/>
      <c r="H9" s="141"/>
      <c r="I9" s="141"/>
      <c r="J9" s="141"/>
      <c r="K9" s="141"/>
      <c r="L9" s="101" t="s">
        <v>110</v>
      </c>
      <c r="M9" s="65" t="s">
        <v>111</v>
      </c>
      <c r="N9" s="65" t="s">
        <v>110</v>
      </c>
      <c r="O9" s="65" t="s">
        <v>111</v>
      </c>
      <c r="P9" s="65" t="s">
        <v>110</v>
      </c>
      <c r="Q9" s="65" t="s">
        <v>111</v>
      </c>
      <c r="R9" s="65" t="s">
        <v>110</v>
      </c>
      <c r="S9" s="65" t="s">
        <v>111</v>
      </c>
      <c r="T9" s="65" t="s">
        <v>110</v>
      </c>
      <c r="U9" s="65" t="s">
        <v>111</v>
      </c>
      <c r="V9" s="18" t="s">
        <v>112</v>
      </c>
      <c r="W9" s="19" t="s">
        <v>111</v>
      </c>
      <c r="X9" s="65" t="s">
        <v>110</v>
      </c>
      <c r="Y9" s="65" t="s">
        <v>111</v>
      </c>
      <c r="Z9" s="65" t="s">
        <v>110</v>
      </c>
      <c r="AA9" s="65" t="s">
        <v>111</v>
      </c>
      <c r="AB9" s="65" t="s">
        <v>110</v>
      </c>
      <c r="AC9" s="65" t="s">
        <v>111</v>
      </c>
      <c r="AD9" s="65" t="s">
        <v>110</v>
      </c>
      <c r="AE9" s="65" t="s">
        <v>111</v>
      </c>
      <c r="AF9" s="65" t="s">
        <v>110</v>
      </c>
      <c r="AG9" s="65" t="s">
        <v>111</v>
      </c>
      <c r="AH9" s="65" t="s">
        <v>110</v>
      </c>
      <c r="AI9" s="65" t="s">
        <v>111</v>
      </c>
      <c r="AJ9" s="65" t="s">
        <v>110</v>
      </c>
      <c r="AK9" s="65" t="s">
        <v>111</v>
      </c>
      <c r="AL9" s="65" t="s">
        <v>110</v>
      </c>
      <c r="AM9" s="65" t="s">
        <v>111</v>
      </c>
      <c r="AN9" s="65" t="s">
        <v>110</v>
      </c>
      <c r="AO9" s="65" t="s">
        <v>111</v>
      </c>
      <c r="AP9" s="65" t="s">
        <v>110</v>
      </c>
      <c r="AQ9" s="65" t="s">
        <v>111</v>
      </c>
      <c r="AR9" s="65" t="s">
        <v>110</v>
      </c>
      <c r="AS9" s="65" t="s">
        <v>111</v>
      </c>
      <c r="AT9" s="65" t="s">
        <v>110</v>
      </c>
      <c r="AU9" s="65" t="s">
        <v>111</v>
      </c>
      <c r="AV9" s="18" t="s">
        <v>112</v>
      </c>
      <c r="AW9" s="19" t="s">
        <v>111</v>
      </c>
      <c r="AX9" s="65" t="s">
        <v>110</v>
      </c>
      <c r="AY9" s="65" t="s">
        <v>111</v>
      </c>
      <c r="AZ9" s="65" t="s">
        <v>110</v>
      </c>
      <c r="BA9" s="65" t="s">
        <v>111</v>
      </c>
      <c r="BB9" s="65" t="s">
        <v>110</v>
      </c>
      <c r="BC9" s="65" t="s">
        <v>111</v>
      </c>
      <c r="BD9" s="65" t="s">
        <v>110</v>
      </c>
      <c r="BE9" s="65" t="s">
        <v>111</v>
      </c>
      <c r="BF9" s="65" t="s">
        <v>110</v>
      </c>
      <c r="BG9" s="65" t="s">
        <v>111</v>
      </c>
      <c r="BH9" s="65" t="s">
        <v>110</v>
      </c>
      <c r="BI9" s="65" t="s">
        <v>111</v>
      </c>
      <c r="BJ9" s="65" t="s">
        <v>110</v>
      </c>
      <c r="BK9" s="65" t="s">
        <v>111</v>
      </c>
      <c r="BL9" s="65" t="s">
        <v>110</v>
      </c>
      <c r="BM9" s="65" t="s">
        <v>111</v>
      </c>
      <c r="BN9" s="65" t="s">
        <v>110</v>
      </c>
      <c r="BO9" s="65" t="s">
        <v>111</v>
      </c>
      <c r="BP9" s="65" t="s">
        <v>110</v>
      </c>
      <c r="BQ9" s="65" t="s">
        <v>111</v>
      </c>
      <c r="BR9" s="65" t="s">
        <v>110</v>
      </c>
      <c r="BS9" s="65" t="s">
        <v>111</v>
      </c>
      <c r="BT9" s="65" t="s">
        <v>110</v>
      </c>
      <c r="BU9" s="65" t="s">
        <v>111</v>
      </c>
      <c r="BV9" s="65" t="s">
        <v>110</v>
      </c>
      <c r="BW9" s="65" t="s">
        <v>111</v>
      </c>
      <c r="BX9" s="65" t="s">
        <v>110</v>
      </c>
      <c r="BY9" s="65" t="s">
        <v>111</v>
      </c>
      <c r="BZ9" s="65" t="s">
        <v>110</v>
      </c>
      <c r="CA9" s="65" t="s">
        <v>111</v>
      </c>
      <c r="CB9" s="65" t="s">
        <v>110</v>
      </c>
      <c r="CC9" s="65" t="s">
        <v>111</v>
      </c>
      <c r="CD9" s="65" t="s">
        <v>110</v>
      </c>
      <c r="CE9" s="65" t="s">
        <v>111</v>
      </c>
      <c r="CF9" s="65" t="s">
        <v>110</v>
      </c>
      <c r="CG9" s="65" t="s">
        <v>111</v>
      </c>
      <c r="CH9" s="65" t="s">
        <v>110</v>
      </c>
      <c r="CI9" s="65" t="s">
        <v>111</v>
      </c>
      <c r="CJ9" s="65" t="s">
        <v>110</v>
      </c>
      <c r="CK9" s="65" t="s">
        <v>111</v>
      </c>
      <c r="CL9" s="65" t="s">
        <v>110</v>
      </c>
      <c r="CM9" s="65" t="s">
        <v>111</v>
      </c>
      <c r="CN9" s="65" t="s">
        <v>110</v>
      </c>
      <c r="CO9" s="65" t="s">
        <v>111</v>
      </c>
      <c r="CP9" s="65" t="s">
        <v>110</v>
      </c>
      <c r="CQ9" s="65" t="s">
        <v>111</v>
      </c>
      <c r="CR9" s="65" t="s">
        <v>110</v>
      </c>
      <c r="CS9" s="65" t="s">
        <v>111</v>
      </c>
      <c r="CT9" s="66" t="s">
        <v>110</v>
      </c>
      <c r="CU9" s="66" t="s">
        <v>111</v>
      </c>
      <c r="CV9" s="20" t="s">
        <v>110</v>
      </c>
      <c r="CW9" s="20" t="s">
        <v>111</v>
      </c>
    </row>
    <row r="10" spans="1:101" x14ac:dyDescent="0.25">
      <c r="A10" s="105"/>
      <c r="B10" s="43"/>
      <c r="C10" s="43"/>
      <c r="D10" s="106" t="s">
        <v>113</v>
      </c>
      <c r="E10" s="107"/>
      <c r="F10" s="108"/>
      <c r="G10" s="108"/>
      <c r="H10" s="108"/>
      <c r="I10" s="109"/>
      <c r="J10" s="109"/>
      <c r="K10" s="109"/>
      <c r="L10" s="102"/>
      <c r="M10" s="21">
        <v>1</v>
      </c>
      <c r="N10" s="21"/>
      <c r="O10" s="21">
        <v>1</v>
      </c>
      <c r="P10" s="21"/>
      <c r="Q10" s="21">
        <v>1</v>
      </c>
      <c r="R10" s="21"/>
      <c r="S10" s="21">
        <v>1</v>
      </c>
      <c r="T10" s="21"/>
      <c r="U10" s="21">
        <v>1</v>
      </c>
      <c r="V10" s="22"/>
      <c r="W10" s="21">
        <v>1</v>
      </c>
      <c r="X10" s="21"/>
      <c r="Y10" s="21">
        <v>1</v>
      </c>
      <c r="Z10" s="21"/>
      <c r="AA10" s="21">
        <v>1</v>
      </c>
      <c r="AB10" s="21"/>
      <c r="AC10" s="21">
        <v>1</v>
      </c>
      <c r="AD10" s="21"/>
      <c r="AE10" s="21">
        <v>1</v>
      </c>
      <c r="AF10" s="21"/>
      <c r="AG10" s="21">
        <v>1</v>
      </c>
      <c r="AH10" s="21"/>
      <c r="AI10" s="21">
        <v>1</v>
      </c>
      <c r="AJ10" s="23"/>
      <c r="AK10" s="21">
        <v>1</v>
      </c>
      <c r="AL10" s="21"/>
      <c r="AM10" s="21">
        <v>1</v>
      </c>
      <c r="AN10" s="21"/>
      <c r="AO10" s="21">
        <v>1</v>
      </c>
      <c r="AP10" s="21"/>
      <c r="AQ10" s="21">
        <v>1</v>
      </c>
      <c r="AR10" s="21"/>
      <c r="AS10" s="21">
        <v>1</v>
      </c>
      <c r="AT10" s="21"/>
      <c r="AU10" s="21">
        <v>1</v>
      </c>
      <c r="AV10" s="24"/>
      <c r="AW10" s="24">
        <v>1</v>
      </c>
      <c r="AX10" s="21"/>
      <c r="AY10" s="21">
        <v>1</v>
      </c>
      <c r="AZ10" s="21"/>
      <c r="BA10" s="21">
        <v>1</v>
      </c>
      <c r="BB10" s="21"/>
      <c r="BC10" s="21">
        <v>1</v>
      </c>
      <c r="BD10" s="21"/>
      <c r="BE10" s="21">
        <v>1</v>
      </c>
      <c r="BF10" s="21"/>
      <c r="BG10" s="24">
        <v>1</v>
      </c>
      <c r="BH10" s="21"/>
      <c r="BI10" s="21">
        <v>1</v>
      </c>
      <c r="BJ10" s="21"/>
      <c r="BK10" s="21">
        <v>1</v>
      </c>
      <c r="BL10" s="21"/>
      <c r="BM10" s="21">
        <v>1</v>
      </c>
      <c r="BN10" s="21"/>
      <c r="BO10" s="21">
        <v>1</v>
      </c>
      <c r="BP10" s="21"/>
      <c r="BQ10" s="21">
        <v>1</v>
      </c>
      <c r="BR10" s="21"/>
      <c r="BS10" s="21">
        <v>1</v>
      </c>
      <c r="BT10" s="21"/>
      <c r="BU10" s="21">
        <v>1</v>
      </c>
      <c r="BV10" s="21"/>
      <c r="BW10" s="21">
        <v>1</v>
      </c>
      <c r="BX10" s="21"/>
      <c r="BY10" s="24">
        <v>1</v>
      </c>
      <c r="BZ10" s="21"/>
      <c r="CA10" s="24">
        <v>1</v>
      </c>
      <c r="CB10" s="21"/>
      <c r="CC10" s="21">
        <v>1</v>
      </c>
      <c r="CD10" s="21"/>
      <c r="CE10" s="21">
        <v>1</v>
      </c>
      <c r="CF10" s="21"/>
      <c r="CG10" s="24">
        <v>1</v>
      </c>
      <c r="CH10" s="21"/>
      <c r="CI10" s="24">
        <v>1</v>
      </c>
      <c r="CJ10" s="21"/>
      <c r="CK10" s="21">
        <v>1</v>
      </c>
      <c r="CL10" s="21"/>
      <c r="CM10" s="21">
        <v>1</v>
      </c>
      <c r="CN10" s="21"/>
      <c r="CO10" s="21">
        <v>1</v>
      </c>
      <c r="CP10" s="21"/>
      <c r="CQ10" s="21">
        <v>1</v>
      </c>
      <c r="CR10" s="21"/>
      <c r="CS10" s="21">
        <v>1</v>
      </c>
      <c r="CT10" s="21"/>
      <c r="CU10" s="21">
        <v>1</v>
      </c>
      <c r="CV10" s="43"/>
      <c r="CW10" s="43"/>
    </row>
    <row r="11" spans="1:101" s="83" customFormat="1" x14ac:dyDescent="0.25">
      <c r="A11" s="80">
        <v>1</v>
      </c>
      <c r="B11" s="80">
        <v>1</v>
      </c>
      <c r="C11" s="43"/>
      <c r="D11" s="110" t="s">
        <v>114</v>
      </c>
      <c r="E11" s="25"/>
      <c r="F11" s="26">
        <v>0.5</v>
      </c>
      <c r="G11" s="26">
        <v>1</v>
      </c>
      <c r="H11" s="26"/>
      <c r="I11" s="26"/>
      <c r="J11" s="26"/>
      <c r="K11" s="26"/>
      <c r="L11" s="103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81"/>
      <c r="BO11" s="27"/>
      <c r="BP11" s="27"/>
      <c r="BQ11" s="27"/>
      <c r="BR11" s="27"/>
      <c r="BS11" s="27"/>
      <c r="BT11" s="27"/>
      <c r="BU11" s="27"/>
      <c r="BV11" s="27"/>
      <c r="BW11" s="27"/>
      <c r="BX11" s="82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</row>
    <row r="12" spans="1:101" s="83" customFormat="1" x14ac:dyDescent="0.25">
      <c r="A12" s="80">
        <v>2</v>
      </c>
      <c r="B12" s="80"/>
      <c r="C12" s="43"/>
      <c r="D12" s="110" t="s">
        <v>115</v>
      </c>
      <c r="E12" s="25"/>
      <c r="F12" s="26">
        <v>0.8</v>
      </c>
      <c r="G12" s="26">
        <v>1</v>
      </c>
      <c r="H12" s="26"/>
      <c r="I12" s="26"/>
      <c r="J12" s="26"/>
      <c r="K12" s="26"/>
      <c r="L12" s="104">
        <f>L13+L14+L15+L16+L17+L24+L25</f>
        <v>104</v>
      </c>
      <c r="M12" s="84">
        <f t="shared" ref="M12:BX12" si="0">M13+M14+M15+M16+M17+M24+M25</f>
        <v>1876711.2</v>
      </c>
      <c r="N12" s="84">
        <f t="shared" si="0"/>
        <v>0</v>
      </c>
      <c r="O12" s="84">
        <f t="shared" si="0"/>
        <v>0</v>
      </c>
      <c r="P12" s="84">
        <f t="shared" si="0"/>
        <v>0</v>
      </c>
      <c r="Q12" s="84">
        <f t="shared" si="0"/>
        <v>0</v>
      </c>
      <c r="R12" s="84">
        <f t="shared" si="0"/>
        <v>0</v>
      </c>
      <c r="S12" s="84">
        <f t="shared" si="0"/>
        <v>0</v>
      </c>
      <c r="T12" s="84">
        <f t="shared" si="0"/>
        <v>900</v>
      </c>
      <c r="U12" s="84">
        <f t="shared" si="0"/>
        <v>108774105.43999997</v>
      </c>
      <c r="V12" s="84">
        <f t="shared" si="0"/>
        <v>0</v>
      </c>
      <c r="W12" s="84">
        <f t="shared" si="0"/>
        <v>0</v>
      </c>
      <c r="X12" s="84">
        <f t="shared" si="0"/>
        <v>0</v>
      </c>
      <c r="Y12" s="84">
        <f t="shared" si="0"/>
        <v>0</v>
      </c>
      <c r="Z12" s="84">
        <f t="shared" si="0"/>
        <v>0</v>
      </c>
      <c r="AA12" s="84">
        <f t="shared" si="0"/>
        <v>0</v>
      </c>
      <c r="AB12" s="84">
        <f t="shared" si="0"/>
        <v>0</v>
      </c>
      <c r="AC12" s="84">
        <f t="shared" si="0"/>
        <v>0</v>
      </c>
      <c r="AD12" s="84">
        <f t="shared" si="0"/>
        <v>50</v>
      </c>
      <c r="AE12" s="84">
        <f t="shared" si="0"/>
        <v>653962.39999999991</v>
      </c>
      <c r="AF12" s="84">
        <f t="shared" si="0"/>
        <v>0</v>
      </c>
      <c r="AG12" s="84">
        <f t="shared" si="0"/>
        <v>0</v>
      </c>
      <c r="AH12" s="84">
        <f t="shared" si="0"/>
        <v>170</v>
      </c>
      <c r="AI12" s="84">
        <f t="shared" si="0"/>
        <v>2722224.96</v>
      </c>
      <c r="AJ12" s="84">
        <f t="shared" si="0"/>
        <v>0</v>
      </c>
      <c r="AK12" s="84">
        <f t="shared" si="0"/>
        <v>0</v>
      </c>
      <c r="AL12" s="84">
        <f t="shared" si="0"/>
        <v>1620</v>
      </c>
      <c r="AM12" s="84">
        <f t="shared" si="0"/>
        <v>26167960</v>
      </c>
      <c r="AN12" s="84">
        <f t="shared" si="0"/>
        <v>900</v>
      </c>
      <c r="AO12" s="84">
        <f t="shared" si="0"/>
        <v>14139216</v>
      </c>
      <c r="AP12" s="84">
        <f t="shared" si="0"/>
        <v>0</v>
      </c>
      <c r="AQ12" s="84">
        <f t="shared" si="0"/>
        <v>0</v>
      </c>
      <c r="AR12" s="84">
        <f t="shared" si="0"/>
        <v>0</v>
      </c>
      <c r="AS12" s="84">
        <f t="shared" si="0"/>
        <v>0</v>
      </c>
      <c r="AT12" s="84">
        <f t="shared" si="0"/>
        <v>0</v>
      </c>
      <c r="AU12" s="84">
        <f t="shared" si="0"/>
        <v>0</v>
      </c>
      <c r="AV12" s="84">
        <f t="shared" si="0"/>
        <v>0</v>
      </c>
      <c r="AW12" s="84">
        <f t="shared" si="0"/>
        <v>0</v>
      </c>
      <c r="AX12" s="84">
        <f t="shared" si="0"/>
        <v>0</v>
      </c>
      <c r="AY12" s="84">
        <f t="shared" si="0"/>
        <v>0</v>
      </c>
      <c r="AZ12" s="84">
        <f t="shared" si="0"/>
        <v>200</v>
      </c>
      <c r="BA12" s="84">
        <f t="shared" si="0"/>
        <v>3230063.1999999993</v>
      </c>
      <c r="BB12" s="84">
        <f t="shared" si="0"/>
        <v>100</v>
      </c>
      <c r="BC12" s="84">
        <f t="shared" si="0"/>
        <v>1968511.9999999998</v>
      </c>
      <c r="BD12" s="84">
        <f t="shared" si="0"/>
        <v>0</v>
      </c>
      <c r="BE12" s="84">
        <f t="shared" si="0"/>
        <v>0</v>
      </c>
      <c r="BF12" s="84">
        <f t="shared" si="0"/>
        <v>0</v>
      </c>
      <c r="BG12" s="84">
        <f t="shared" si="0"/>
        <v>0</v>
      </c>
      <c r="BH12" s="84">
        <f t="shared" si="0"/>
        <v>100</v>
      </c>
      <c r="BI12" s="84">
        <f t="shared" si="0"/>
        <v>1690270.4</v>
      </c>
      <c r="BJ12" s="84">
        <f t="shared" si="0"/>
        <v>0</v>
      </c>
      <c r="BK12" s="84">
        <f t="shared" si="0"/>
        <v>0</v>
      </c>
      <c r="BL12" s="84">
        <f t="shared" si="0"/>
        <v>0</v>
      </c>
      <c r="BM12" s="84">
        <f t="shared" si="0"/>
        <v>0</v>
      </c>
      <c r="BN12" s="84">
        <f t="shared" si="0"/>
        <v>0</v>
      </c>
      <c r="BO12" s="84">
        <f t="shared" si="0"/>
        <v>0</v>
      </c>
      <c r="BP12" s="84">
        <f t="shared" si="0"/>
        <v>0</v>
      </c>
      <c r="BQ12" s="84">
        <f t="shared" si="0"/>
        <v>0</v>
      </c>
      <c r="BR12" s="84">
        <f t="shared" si="0"/>
        <v>0</v>
      </c>
      <c r="BS12" s="84">
        <f t="shared" si="0"/>
        <v>0</v>
      </c>
      <c r="BT12" s="84">
        <f t="shared" si="0"/>
        <v>360</v>
      </c>
      <c r="BU12" s="84">
        <f t="shared" si="0"/>
        <v>6948544.5120000001</v>
      </c>
      <c r="BV12" s="84">
        <f t="shared" si="0"/>
        <v>400</v>
      </c>
      <c r="BW12" s="84">
        <f t="shared" si="0"/>
        <v>5669314.5599999996</v>
      </c>
      <c r="BX12" s="84">
        <f t="shared" si="0"/>
        <v>0</v>
      </c>
      <c r="BY12" s="84">
        <f t="shared" ref="BY12:CW12" si="1">BY13+BY14+BY15+BY16+BY17+BY24+BY25</f>
        <v>0</v>
      </c>
      <c r="BZ12" s="84">
        <f t="shared" si="1"/>
        <v>135</v>
      </c>
      <c r="CA12" s="84">
        <f t="shared" si="1"/>
        <v>2087379.84</v>
      </c>
      <c r="CB12" s="84">
        <f t="shared" si="1"/>
        <v>0</v>
      </c>
      <c r="CC12" s="84">
        <f t="shared" si="1"/>
        <v>0</v>
      </c>
      <c r="CD12" s="84">
        <f t="shared" si="1"/>
        <v>0</v>
      </c>
      <c r="CE12" s="84">
        <f t="shared" si="1"/>
        <v>0</v>
      </c>
      <c r="CF12" s="84">
        <f t="shared" si="1"/>
        <v>0</v>
      </c>
      <c r="CG12" s="84">
        <f t="shared" si="1"/>
        <v>0</v>
      </c>
      <c r="CH12" s="84">
        <f t="shared" si="1"/>
        <v>25</v>
      </c>
      <c r="CI12" s="84">
        <f t="shared" si="1"/>
        <v>432694.07999999996</v>
      </c>
      <c r="CJ12" s="84">
        <f t="shared" si="1"/>
        <v>0</v>
      </c>
      <c r="CK12" s="84">
        <f t="shared" si="1"/>
        <v>0</v>
      </c>
      <c r="CL12" s="84">
        <f t="shared" si="1"/>
        <v>0</v>
      </c>
      <c r="CM12" s="84">
        <f t="shared" si="1"/>
        <v>0</v>
      </c>
      <c r="CN12" s="84">
        <f t="shared" si="1"/>
        <v>0</v>
      </c>
      <c r="CO12" s="84">
        <f t="shared" si="1"/>
        <v>0</v>
      </c>
      <c r="CP12" s="84">
        <f t="shared" si="1"/>
        <v>0</v>
      </c>
      <c r="CQ12" s="84">
        <f t="shared" si="1"/>
        <v>0</v>
      </c>
      <c r="CR12" s="84">
        <f t="shared" si="1"/>
        <v>5</v>
      </c>
      <c r="CS12" s="84">
        <f t="shared" si="1"/>
        <v>340167.25599999994</v>
      </c>
      <c r="CT12" s="84">
        <f t="shared" si="1"/>
        <v>0</v>
      </c>
      <c r="CU12" s="84">
        <f t="shared" si="1"/>
        <v>0</v>
      </c>
      <c r="CV12" s="84">
        <f t="shared" si="1"/>
        <v>5069</v>
      </c>
      <c r="CW12" s="84">
        <f t="shared" si="1"/>
        <v>176701125.84799999</v>
      </c>
    </row>
    <row r="13" spans="1:101" s="4" customFormat="1" ht="30" x14ac:dyDescent="0.25">
      <c r="A13" s="43"/>
      <c r="B13" s="43">
        <v>1</v>
      </c>
      <c r="C13" s="159" t="s">
        <v>318</v>
      </c>
      <c r="D13" s="111" t="s">
        <v>116</v>
      </c>
      <c r="E13" s="112">
        <v>13520</v>
      </c>
      <c r="F13" s="28">
        <v>0.83</v>
      </c>
      <c r="G13" s="44">
        <v>1</v>
      </c>
      <c r="H13" s="112">
        <v>1.4</v>
      </c>
      <c r="I13" s="112">
        <v>1.68</v>
      </c>
      <c r="J13" s="112">
        <v>2.23</v>
      </c>
      <c r="K13" s="112">
        <v>2.57</v>
      </c>
      <c r="L13" s="29">
        <v>3</v>
      </c>
      <c r="M13" s="30">
        <f>SUM(L13*$E13*$F13*$G13*$H13*$M$10)</f>
        <v>47130.719999999994</v>
      </c>
      <c r="N13" s="31"/>
      <c r="O13" s="30">
        <f>SUM(N13*$E13*$F13*$G13*$H13*$O$10)</f>
        <v>0</v>
      </c>
      <c r="P13" s="31"/>
      <c r="Q13" s="30">
        <f>SUM(P13*$E13*$F13*$G13*$H13*$Q$10)</f>
        <v>0</v>
      </c>
      <c r="R13" s="31"/>
      <c r="S13" s="30">
        <f>SUM(R13*$E13*$F13*$G13*$H13*$S$10)</f>
        <v>0</v>
      </c>
      <c r="T13" s="31"/>
      <c r="U13" s="30">
        <f>SUM(T13*$E13*$F13*$G13*$H13*$U$10)</f>
        <v>0</v>
      </c>
      <c r="V13" s="32"/>
      <c r="W13" s="33">
        <f>SUM(V13*$E13*$F13*$G13*$H13*$W$10)</f>
        <v>0</v>
      </c>
      <c r="X13" s="34"/>
      <c r="Y13" s="30">
        <f>SUM(X13*$E13*$F13*$G13*$H13*$Y$10)</f>
        <v>0</v>
      </c>
      <c r="Z13" s="31"/>
      <c r="AA13" s="30">
        <f>SUM(Z13*$E13*$F13*$G13*$H13*$AA$10)</f>
        <v>0</v>
      </c>
      <c r="AB13" s="31"/>
      <c r="AC13" s="30">
        <f>SUM(AB13*$E13*$F13*$G13*$H13*$AC$10)</f>
        <v>0</v>
      </c>
      <c r="AD13" s="31"/>
      <c r="AE13" s="30">
        <f>SUM(AD13*$E13*$F13*$G13*$H13*$AE$10)</f>
        <v>0</v>
      </c>
      <c r="AF13" s="31"/>
      <c r="AG13" s="30">
        <f>AF13*$E13*$F13*$G13*$I13*$AG$10</f>
        <v>0</v>
      </c>
      <c r="AH13" s="35">
        <v>45</v>
      </c>
      <c r="AI13" s="30">
        <f>AH13*$E13*$F13*$G13*$I13*$AI$10</f>
        <v>848352.96</v>
      </c>
      <c r="AJ13" s="34"/>
      <c r="AK13" s="30">
        <f>SUM(AJ13*$E13*$F13*$G13*$H13*$AK$10)</f>
        <v>0</v>
      </c>
      <c r="AL13" s="32">
        <v>55</v>
      </c>
      <c r="AM13" s="33">
        <f>SUM(AL13*$E13*$F13*$G13*$H13*$AM$10)</f>
        <v>864063.2</v>
      </c>
      <c r="AN13" s="31">
        <v>900</v>
      </c>
      <c r="AO13" s="30">
        <f>SUM(AN13*$E13*$F13*$G13*$H13*$AO$10)</f>
        <v>14139216</v>
      </c>
      <c r="AP13" s="31"/>
      <c r="AQ13" s="30">
        <f>SUM(AP13*$E13*$F13*$G13*$H13*$AQ$10)</f>
        <v>0</v>
      </c>
      <c r="AR13" s="31"/>
      <c r="AS13" s="30">
        <f>SUM(AR13*$E13*$F13*$G13*$H13*$AS$10)</f>
        <v>0</v>
      </c>
      <c r="AT13" s="31"/>
      <c r="AU13" s="30">
        <f>SUM(AT13*$E13*$F13*$G13*$H13*$AU$10)</f>
        <v>0</v>
      </c>
      <c r="AV13" s="32"/>
      <c r="AW13" s="30">
        <f>SUM(AV13*$E13*$F13*$G13*$H13*$AW$10)</f>
        <v>0</v>
      </c>
      <c r="AX13" s="31"/>
      <c r="AY13" s="30">
        <f>SUM(AX13*$E13*$F13*$G13*$H13*$AY$10)</f>
        <v>0</v>
      </c>
      <c r="AZ13" s="31">
        <v>40</v>
      </c>
      <c r="BA13" s="30">
        <f>SUM(AZ13*$E13*$F13*$G13*$H13*$BA$10)</f>
        <v>628409.59999999998</v>
      </c>
      <c r="BB13" s="31"/>
      <c r="BC13" s="30">
        <f>SUM(BB13*$E13*$F13*$G13*$H13*$BC$10)</f>
        <v>0</v>
      </c>
      <c r="BD13" s="31"/>
      <c r="BE13" s="30">
        <f>SUM(BD13*$E13*$F13*$G13*$H13*$BE$10)</f>
        <v>0</v>
      </c>
      <c r="BF13" s="31"/>
      <c r="BG13" s="30">
        <f>SUM(BF13*$E13*$F13*$G13*$H13*$BG$10)</f>
        <v>0</v>
      </c>
      <c r="BH13" s="32">
        <v>70</v>
      </c>
      <c r="BI13" s="30">
        <f>SUM(BH13*$E13*$F13*$G13*$H13*$BI$10)</f>
        <v>1099716.8</v>
      </c>
      <c r="BJ13" s="31"/>
      <c r="BK13" s="30">
        <f>BJ13*$E13*$F13*$G13*$I13*$BK$10</f>
        <v>0</v>
      </c>
      <c r="BL13" s="36"/>
      <c r="BM13" s="30">
        <f>BL13*$E13*$F13*$G13*$I13*$BM$10</f>
        <v>0</v>
      </c>
      <c r="BN13" s="36"/>
      <c r="BO13" s="30">
        <f>BN13*$E13*$F13*$G13*$I13*$BO$10</f>
        <v>0</v>
      </c>
      <c r="BP13" s="31"/>
      <c r="BQ13" s="30">
        <f>BP13*$E13*$F13*$G13*$I13*$BQ$10</f>
        <v>0</v>
      </c>
      <c r="BR13" s="31"/>
      <c r="BS13" s="30">
        <f>BR13*$E13*$F13*$G13*$I13*$BS$10</f>
        <v>0</v>
      </c>
      <c r="BT13" s="37">
        <v>116</v>
      </c>
      <c r="BU13" s="30">
        <f>BT13*$E13*$F13*$G13*$I13*$BU$10</f>
        <v>2186865.4079999998</v>
      </c>
      <c r="BV13" s="32">
        <v>130</v>
      </c>
      <c r="BW13" s="30">
        <f>BV13*$E13*$F13*$G13*$I13*$BW$10</f>
        <v>2450797.44</v>
      </c>
      <c r="BX13" s="31"/>
      <c r="BY13" s="30">
        <f>BX13*$E13*$F13*$G13*$I13*$BY$10</f>
        <v>0</v>
      </c>
      <c r="BZ13" s="32">
        <v>15</v>
      </c>
      <c r="CA13" s="30">
        <f>BZ13*$E13*$F13*$G13*$I13*$CA$10</f>
        <v>282784.32</v>
      </c>
      <c r="CB13" s="31"/>
      <c r="CC13" s="30">
        <f>CB13*$E13*$F13*$G13*$I13*$CC$10</f>
        <v>0</v>
      </c>
      <c r="CD13" s="31"/>
      <c r="CE13" s="30">
        <f>CD13*$E13*$F13*$G13*$I13*$CE$10</f>
        <v>0</v>
      </c>
      <c r="CF13" s="31"/>
      <c r="CG13" s="30">
        <f>CF13*$E13*$F13*$G13*$I13*$CG$10</f>
        <v>0</v>
      </c>
      <c r="CH13" s="32">
        <v>15</v>
      </c>
      <c r="CI13" s="30">
        <f>CH13*$E13*$F13*$G13*$I13*$CI$10</f>
        <v>282784.32</v>
      </c>
      <c r="CJ13" s="31"/>
      <c r="CK13" s="30">
        <f>CJ13*$E13*$F13*$G13*$I13*$CK$10</f>
        <v>0</v>
      </c>
      <c r="CL13" s="31"/>
      <c r="CM13" s="30">
        <f>CL13*$E13*$F13*$G13*$I13*$CM$10</f>
        <v>0</v>
      </c>
      <c r="CN13" s="31"/>
      <c r="CO13" s="30">
        <f>CN13*$E13*$F13*$G13*$J13*$CO$10</f>
        <v>0</v>
      </c>
      <c r="CP13" s="35"/>
      <c r="CQ13" s="30">
        <f>CP13*$E13*$F13*$G13*$K13*$CQ$10</f>
        <v>0</v>
      </c>
      <c r="CR13" s="32"/>
      <c r="CS13" s="30">
        <f>CR13*E13*F13*G13</f>
        <v>0</v>
      </c>
      <c r="CT13" s="33"/>
      <c r="CU13" s="30"/>
      <c r="CV13" s="85">
        <f>SUM(N13+L13+X13+P13+R13+Z13+V13+T13+AB13+AF13+AD13+AH13+AJ13+AN13+BJ13+BP13+AL13+AX13+AZ13+CB13+CD13+BZ13+CF13+CH13+BT13+BV13+AP13+AR13+AT13+AV13+BL13+BN13+BR13+BB13+BD13+BF13+BH13+BX13+CJ13+CL13+CN13+CP13+CR13+CT13)</f>
        <v>1389</v>
      </c>
      <c r="CW13" s="85">
        <f>SUM(O13+M13+Y13+Q13+S13+AA13+W13+U13+AC13+AG13+AE13+AI13+AK13+AO13+BK13+BQ13+AM13+AY13+BA13+CC13+CE13+CA13+CG13+CI13+BU13+BW13+AQ13+AS13+AU13+AW13+BM13+BO13+BS13+BC13+BE13+BG13+BI13+BY13+CK13+CM13+CO13+CQ13+CS13+CU13)</f>
        <v>22830120.767999999</v>
      </c>
    </row>
    <row r="14" spans="1:101" s="4" customFormat="1" ht="30" x14ac:dyDescent="0.25">
      <c r="A14" s="43"/>
      <c r="B14" s="43">
        <v>2</v>
      </c>
      <c r="C14" s="159" t="s">
        <v>319</v>
      </c>
      <c r="D14" s="111" t="s">
        <v>117</v>
      </c>
      <c r="E14" s="112">
        <v>13520</v>
      </c>
      <c r="F14" s="28">
        <v>0.66</v>
      </c>
      <c r="G14" s="44">
        <v>1</v>
      </c>
      <c r="H14" s="112">
        <v>1.4</v>
      </c>
      <c r="I14" s="112">
        <v>1.68</v>
      </c>
      <c r="J14" s="112">
        <v>2.23</v>
      </c>
      <c r="K14" s="112">
        <v>2.57</v>
      </c>
      <c r="L14" s="29">
        <v>5</v>
      </c>
      <c r="M14" s="30">
        <f>SUM(L14*$E14*$F14*$G14*$H14*$M$10)</f>
        <v>62462.399999999994</v>
      </c>
      <c r="N14" s="31"/>
      <c r="O14" s="30">
        <f>SUM(N14*$E14*$F14*$G14*$H14*$O$10)</f>
        <v>0</v>
      </c>
      <c r="P14" s="31"/>
      <c r="Q14" s="30">
        <f>SUM(P14*$E14*$F14*$G14*$H14*$Q$10)</f>
        <v>0</v>
      </c>
      <c r="R14" s="31"/>
      <c r="S14" s="30">
        <f>SUM(R14*$E14*$F14*$G14*$H14*$S$10)</f>
        <v>0</v>
      </c>
      <c r="T14" s="31"/>
      <c r="U14" s="30">
        <f>SUM(T14*$E14*$F14*$G14*$H14*$U$10)</f>
        <v>0</v>
      </c>
      <c r="V14" s="32"/>
      <c r="W14" s="33">
        <f>SUM(V14*$E14*$F14*$G14*$H14*$W$10)</f>
        <v>0</v>
      </c>
      <c r="X14" s="34"/>
      <c r="Y14" s="30">
        <f>SUM(X14*$E14*$F14*$G14*$H14*$Y$10)</f>
        <v>0</v>
      </c>
      <c r="Z14" s="31"/>
      <c r="AA14" s="30">
        <f>SUM(Z14*$E14*$F14*$G14*$H14*$AA$10)</f>
        <v>0</v>
      </c>
      <c r="AB14" s="31"/>
      <c r="AC14" s="30">
        <f>SUM(AB14*$E14*$F14*$G14*$H14*$AC$10)</f>
        <v>0</v>
      </c>
      <c r="AD14" s="32">
        <v>10</v>
      </c>
      <c r="AE14" s="30">
        <f>SUM(AD14*$E14*$F14*$G14*$H14*$AE$10)</f>
        <v>124924.79999999999</v>
      </c>
      <c r="AF14" s="31"/>
      <c r="AG14" s="30">
        <f>AF14*$E14*$F14*$G14*$I14*$AG$10</f>
        <v>0</v>
      </c>
      <c r="AH14" s="32">
        <v>125</v>
      </c>
      <c r="AI14" s="30">
        <f>AH14*$E14*$F14*$G14*$I14*$AI$10</f>
        <v>1873872</v>
      </c>
      <c r="AJ14" s="34"/>
      <c r="AK14" s="30">
        <f>SUM(AJ14*$E14*$F14*$G14*$H14*$AK$10)</f>
        <v>0</v>
      </c>
      <c r="AL14" s="32">
        <v>70</v>
      </c>
      <c r="AM14" s="33">
        <f>SUM(AL14*$E14*$F14*$G14*$H14*$AM$10)</f>
        <v>874473.6</v>
      </c>
      <c r="AN14" s="31"/>
      <c r="AO14" s="30">
        <f>SUM(AN14*$E14*$F14*$G14*$H14*$AO$10)</f>
        <v>0</v>
      </c>
      <c r="AP14" s="31"/>
      <c r="AQ14" s="30">
        <f>SUM(AP14*$E14*$F14*$G14*$H14*$AQ$10)</f>
        <v>0</v>
      </c>
      <c r="AR14" s="31"/>
      <c r="AS14" s="30">
        <f>SUM(AR14*$E14*$F14*$G14*$H14*$AS$10)</f>
        <v>0</v>
      </c>
      <c r="AT14" s="31"/>
      <c r="AU14" s="30">
        <f>SUM(AT14*$E14*$F14*$G14*$H14*$AU$10)</f>
        <v>0</v>
      </c>
      <c r="AV14" s="32"/>
      <c r="AW14" s="30">
        <f>SUM(AV14*$E14*$F14*$G14*$H14*$AW$10)</f>
        <v>0</v>
      </c>
      <c r="AX14" s="31"/>
      <c r="AY14" s="30">
        <f>SUM(AX14*$E14*$F14*$G14*$H14*$AY$10)</f>
        <v>0</v>
      </c>
      <c r="AZ14" s="31">
        <v>20</v>
      </c>
      <c r="BA14" s="30">
        <f>SUM(AZ14*$E14*$F14*$G14*$H14*$BA$10)</f>
        <v>249849.59999999998</v>
      </c>
      <c r="BB14" s="31"/>
      <c r="BC14" s="30">
        <f>SUM(BB14*$E14*$F14*$G14*$H14*$BC$10)</f>
        <v>0</v>
      </c>
      <c r="BD14" s="31"/>
      <c r="BE14" s="30">
        <f>SUM(BD14*$E14*$F14*$G14*$H14*$BE$10)</f>
        <v>0</v>
      </c>
      <c r="BF14" s="31"/>
      <c r="BG14" s="30">
        <f>SUM(BF14*$E14*$F14*$G14*$H14*$BG$10)</f>
        <v>0</v>
      </c>
      <c r="BH14" s="32"/>
      <c r="BI14" s="30">
        <f>SUM(BH14*$E14*$F14*$G14*$H14*$BI$10)</f>
        <v>0</v>
      </c>
      <c r="BJ14" s="31"/>
      <c r="BK14" s="30">
        <f>BJ14*$E14*$F14*$G14*$I14*$BK$10</f>
        <v>0</v>
      </c>
      <c r="BL14" s="36"/>
      <c r="BM14" s="30">
        <f>BL14*$E14*$F14*$G14*$I14*$BM$10</f>
        <v>0</v>
      </c>
      <c r="BN14" s="36"/>
      <c r="BO14" s="30">
        <f>BN14*$E14*$F14*$G14*$I14*$BO$10</f>
        <v>0</v>
      </c>
      <c r="BP14" s="31"/>
      <c r="BQ14" s="30">
        <f>BP14*$E14*$F14*$G14*$I14*$BQ$10</f>
        <v>0</v>
      </c>
      <c r="BR14" s="31"/>
      <c r="BS14" s="30">
        <f>BR14*$E14*$F14*$G14*$I14*$BS$10</f>
        <v>0</v>
      </c>
      <c r="BT14" s="37">
        <v>30</v>
      </c>
      <c r="BU14" s="30">
        <f>BT14*$E14*$F14*$G14*$I14*$BU$10</f>
        <v>449729.27999999997</v>
      </c>
      <c r="BV14" s="32">
        <v>70</v>
      </c>
      <c r="BW14" s="30">
        <f>BV14*$E14*$F14*$G14*$I14*$BW$10</f>
        <v>1049368.32</v>
      </c>
      <c r="BX14" s="31"/>
      <c r="BY14" s="30">
        <f>BX14*$E14*$F14*$G14*$I14*$BY$10</f>
        <v>0</v>
      </c>
      <c r="BZ14" s="32">
        <v>115</v>
      </c>
      <c r="CA14" s="30">
        <f>BZ14*$E14*$F14*$G14*$I14*$CA$10</f>
        <v>1723962.24</v>
      </c>
      <c r="CB14" s="31"/>
      <c r="CC14" s="30">
        <f>CB14*$E14*$F14*$G14*$I14*$CC$10</f>
        <v>0</v>
      </c>
      <c r="CD14" s="31"/>
      <c r="CE14" s="30">
        <f>CD14*$E14*$F14*$G14*$I14*$CE$10</f>
        <v>0</v>
      </c>
      <c r="CF14" s="31"/>
      <c r="CG14" s="30">
        <f>CF14*$E14*$F14*$G14*$I14*$CG$10</f>
        <v>0</v>
      </c>
      <c r="CH14" s="32">
        <v>10</v>
      </c>
      <c r="CI14" s="30">
        <f>CH14*$E14*$F14*$G14*$I14*$CI$10</f>
        <v>149909.75999999998</v>
      </c>
      <c r="CJ14" s="31"/>
      <c r="CK14" s="30">
        <f>CJ14*$E14*$F14*$G14*$I14*$CK$10</f>
        <v>0</v>
      </c>
      <c r="CL14" s="31"/>
      <c r="CM14" s="30">
        <f>CL14*$E14*$F14*$G14*$I14*$CM$10</f>
        <v>0</v>
      </c>
      <c r="CN14" s="31"/>
      <c r="CO14" s="30">
        <f>CN14*$E14*$F14*$G14*$J14*$CO$10</f>
        <v>0</v>
      </c>
      <c r="CP14" s="35"/>
      <c r="CQ14" s="30">
        <f>CP14*$E14*$F14*$G14*$K14*$CQ$10</f>
        <v>0</v>
      </c>
      <c r="CR14" s="32"/>
      <c r="CS14" s="30">
        <f>CR14*E14*F14*G14</f>
        <v>0</v>
      </c>
      <c r="CT14" s="33"/>
      <c r="CU14" s="30"/>
      <c r="CV14" s="85">
        <f t="shared" ref="CV14:CW25" si="2">SUM(N14+L14+X14+P14+R14+Z14+V14+T14+AB14+AF14+AD14+AH14+AJ14+AN14+BJ14+BP14+AL14+AX14+AZ14+CB14+CD14+BZ14+CF14+CH14+BT14+BV14+AP14+AR14+AT14+AV14+BL14+BN14+BR14+BB14+BD14+BF14+BH14+BX14+CJ14+CL14+CN14+CP14+CR14+CT14)</f>
        <v>455</v>
      </c>
      <c r="CW14" s="85">
        <f t="shared" si="2"/>
        <v>6558552</v>
      </c>
    </row>
    <row r="15" spans="1:101" s="4" customFormat="1" ht="30" x14ac:dyDescent="0.25">
      <c r="A15" s="43"/>
      <c r="B15" s="43">
        <v>3</v>
      </c>
      <c r="C15" s="159" t="s">
        <v>320</v>
      </c>
      <c r="D15" s="111" t="s">
        <v>118</v>
      </c>
      <c r="E15" s="112">
        <v>13520</v>
      </c>
      <c r="F15" s="112">
        <v>0.71</v>
      </c>
      <c r="G15" s="44">
        <v>1</v>
      </c>
      <c r="H15" s="112">
        <v>1.4</v>
      </c>
      <c r="I15" s="112">
        <v>1.68</v>
      </c>
      <c r="J15" s="112">
        <v>2.23</v>
      </c>
      <c r="K15" s="112">
        <v>2.57</v>
      </c>
      <c r="L15" s="29">
        <v>24</v>
      </c>
      <c r="M15" s="30">
        <f>SUM(L15*$E15*$F15*$G15*$H15*$M$10)</f>
        <v>322533.11999999994</v>
      </c>
      <c r="N15" s="31">
        <v>0</v>
      </c>
      <c r="O15" s="30">
        <f>SUM(N15*$E15*$F15*$G15*$H15*$O$10)</f>
        <v>0</v>
      </c>
      <c r="P15" s="31">
        <v>0</v>
      </c>
      <c r="Q15" s="30">
        <f>SUM(P15*$E15*$F15*$G15*$H15*$Q$10)</f>
        <v>0</v>
      </c>
      <c r="R15" s="31">
        <v>0</v>
      </c>
      <c r="S15" s="30">
        <f>SUM(R15*$E15*$F15*$G15*$H15*$S$10)</f>
        <v>0</v>
      </c>
      <c r="T15" s="31">
        <v>0</v>
      </c>
      <c r="U15" s="30">
        <f>SUM(T15*$E15*$F15*$G15*$H15*$U$10)</f>
        <v>0</v>
      </c>
      <c r="V15" s="31"/>
      <c r="W15" s="33">
        <f>SUM(V15*$E15*$F15*$G15*$H15*$W$10)</f>
        <v>0</v>
      </c>
      <c r="X15" s="34"/>
      <c r="Y15" s="30">
        <f>SUM(X15*$E15*$F15*$G15*$H15*$Y$10)</f>
        <v>0</v>
      </c>
      <c r="Z15" s="31">
        <v>0</v>
      </c>
      <c r="AA15" s="30">
        <f>SUM(Z15*$E15*$F15*$G15*$H15*$AA$10)</f>
        <v>0</v>
      </c>
      <c r="AB15" s="31">
        <v>0</v>
      </c>
      <c r="AC15" s="30">
        <f>SUM(AB15*$E15*$F15*$G15*$H15*$AC$10)</f>
        <v>0</v>
      </c>
      <c r="AD15" s="32">
        <v>10</v>
      </c>
      <c r="AE15" s="30">
        <f>SUM(AD15*$E15*$F15*$G15*$H15*$AE$10)</f>
        <v>134388.79999999999</v>
      </c>
      <c r="AF15" s="31">
        <v>0</v>
      </c>
      <c r="AG15" s="30">
        <f>AF15*$E15*$F15*$G15*$I15*$AG$10</f>
        <v>0</v>
      </c>
      <c r="AH15" s="31"/>
      <c r="AI15" s="30">
        <f>AH15*$E15*$F15*$G15*$I15*$AI$10</f>
        <v>0</v>
      </c>
      <c r="AJ15" s="34"/>
      <c r="AK15" s="30">
        <f>SUM(AJ15*$E15*$F15*$G15*$H15*$AK$10)</f>
        <v>0</v>
      </c>
      <c r="AL15" s="32">
        <v>158</v>
      </c>
      <c r="AM15" s="33">
        <f>SUM(AL15*$E15*$F15*$G15*$H15*$AM$10)</f>
        <v>2123343.0399999996</v>
      </c>
      <c r="AN15" s="31">
        <v>0</v>
      </c>
      <c r="AO15" s="30">
        <f>SUM(AN15*$E15*$F15*$G15*$H15*$AO$10)</f>
        <v>0</v>
      </c>
      <c r="AP15" s="31">
        <v>0</v>
      </c>
      <c r="AQ15" s="30">
        <f>SUM(AP15*$E15*$F15*$G15*$H15*$AQ$10)</f>
        <v>0</v>
      </c>
      <c r="AR15" s="31"/>
      <c r="AS15" s="30">
        <f>SUM(AR15*$E15*$F15*$G15*$H15*$AS$10)</f>
        <v>0</v>
      </c>
      <c r="AT15" s="31"/>
      <c r="AU15" s="30">
        <f>SUM(AT15*$E15*$F15*$G15*$H15*$AU$10)</f>
        <v>0</v>
      </c>
      <c r="AV15" s="31"/>
      <c r="AW15" s="30">
        <f>SUM(AV15*$E15*$F15*$G15*$H15*$AW$10)</f>
        <v>0</v>
      </c>
      <c r="AX15" s="31"/>
      <c r="AY15" s="30">
        <f>SUM(AX15*$E15*$F15*$G15*$H15*$AY$10)</f>
        <v>0</v>
      </c>
      <c r="AZ15" s="31">
        <v>45</v>
      </c>
      <c r="BA15" s="30">
        <f>SUM(AZ15*$E15*$F15*$G15*$H15*$BA$10)</f>
        <v>604749.6</v>
      </c>
      <c r="BB15" s="31">
        <v>0</v>
      </c>
      <c r="BC15" s="30">
        <f>SUM(BB15*$E15*$F15*$G15*$H15*$BC$10)</f>
        <v>0</v>
      </c>
      <c r="BD15" s="31">
        <v>0</v>
      </c>
      <c r="BE15" s="30">
        <f>SUM(BD15*$E15*$F15*$G15*$H15*$BE$10)</f>
        <v>0</v>
      </c>
      <c r="BF15" s="31"/>
      <c r="BG15" s="30">
        <f>SUM(BF15*$E15*$F15*$G15*$H15*$BG$10)</f>
        <v>0</v>
      </c>
      <c r="BH15" s="31"/>
      <c r="BI15" s="30">
        <f>SUM(BH15*$E15*$F15*$G15*$H15*$BI$10)</f>
        <v>0</v>
      </c>
      <c r="BJ15" s="31">
        <v>0</v>
      </c>
      <c r="BK15" s="30">
        <f>BJ15*$E15*$F15*$G15*$I15*$BK$10</f>
        <v>0</v>
      </c>
      <c r="BL15" s="36">
        <v>0</v>
      </c>
      <c r="BM15" s="30">
        <f>BL15*$E15*$F15*$G15*$I15*$BM$10</f>
        <v>0</v>
      </c>
      <c r="BN15" s="36">
        <v>0</v>
      </c>
      <c r="BO15" s="30">
        <f>BN15*$E15*$F15*$G15*$I15*$BO$10</f>
        <v>0</v>
      </c>
      <c r="BP15" s="31">
        <v>0</v>
      </c>
      <c r="BQ15" s="30">
        <f>BP15*$E15*$F15*$G15*$I15*$BQ$10</f>
        <v>0</v>
      </c>
      <c r="BR15" s="31">
        <v>0</v>
      </c>
      <c r="BS15" s="30">
        <f>BR15*$E15*$F15*$G15*$I15*$BS$10</f>
        <v>0</v>
      </c>
      <c r="BT15" s="37">
        <v>100</v>
      </c>
      <c r="BU15" s="30">
        <f>BT15*$E15*$F15*$G15*$I15*$BU$10</f>
        <v>1612665.5999999999</v>
      </c>
      <c r="BV15" s="32">
        <v>20</v>
      </c>
      <c r="BW15" s="30">
        <f>BV15*$E15*$F15*$G15*$I15*$BW$10</f>
        <v>322533.12</v>
      </c>
      <c r="BX15" s="31"/>
      <c r="BY15" s="30">
        <f>BX15*$E15*$F15*$G15*$I15*$BY$10</f>
        <v>0</v>
      </c>
      <c r="BZ15" s="32">
        <v>5</v>
      </c>
      <c r="CA15" s="30">
        <f>BZ15*$E15*$F15*$G15*$I15*$CA$10</f>
        <v>80633.279999999999</v>
      </c>
      <c r="CB15" s="31">
        <v>0</v>
      </c>
      <c r="CC15" s="30">
        <f>CB15*$E15*$F15*$G15*$I15*$CC$10</f>
        <v>0</v>
      </c>
      <c r="CD15" s="31"/>
      <c r="CE15" s="30">
        <f>CD15*$E15*$F15*$G15*$I15*$CE$10</f>
        <v>0</v>
      </c>
      <c r="CF15" s="31"/>
      <c r="CG15" s="30">
        <f>CF15*$E15*$F15*$G15*$I15*$CG$10</f>
        <v>0</v>
      </c>
      <c r="CH15" s="31"/>
      <c r="CI15" s="30">
        <f>CH15*$E15*$F15*$G15*$I15*$CI$10</f>
        <v>0</v>
      </c>
      <c r="CJ15" s="31"/>
      <c r="CK15" s="30">
        <f>CJ15*$E15*$F15*$G15*$I15*$CK$10</f>
        <v>0</v>
      </c>
      <c r="CL15" s="31">
        <v>0</v>
      </c>
      <c r="CM15" s="30">
        <f>CL15*$E15*$F15*$G15*$I15*$CM$10</f>
        <v>0</v>
      </c>
      <c r="CN15" s="31">
        <v>0</v>
      </c>
      <c r="CO15" s="30">
        <f>CN15*$E15*$F15*$G15*$J15*$CO$10</f>
        <v>0</v>
      </c>
      <c r="CP15" s="35"/>
      <c r="CQ15" s="30">
        <f>CP15*$E15*$F15*$G15*$K15*$CQ$10</f>
        <v>0</v>
      </c>
      <c r="CR15" s="32"/>
      <c r="CS15" s="30">
        <f>CR15*E15*F15*G15</f>
        <v>0</v>
      </c>
      <c r="CT15" s="33"/>
      <c r="CU15" s="30"/>
      <c r="CV15" s="85">
        <f t="shared" si="2"/>
        <v>362</v>
      </c>
      <c r="CW15" s="85">
        <f t="shared" si="2"/>
        <v>5200846.5599999996</v>
      </c>
    </row>
    <row r="16" spans="1:101" s="4" customFormat="1" ht="30" x14ac:dyDescent="0.25">
      <c r="A16" s="43"/>
      <c r="B16" s="43">
        <v>4</v>
      </c>
      <c r="C16" s="159" t="s">
        <v>321</v>
      </c>
      <c r="D16" s="111" t="s">
        <v>119</v>
      </c>
      <c r="E16" s="112">
        <v>13520</v>
      </c>
      <c r="F16" s="112">
        <v>1.06</v>
      </c>
      <c r="G16" s="44">
        <v>1</v>
      </c>
      <c r="H16" s="112">
        <v>1.4</v>
      </c>
      <c r="I16" s="112">
        <v>1.68</v>
      </c>
      <c r="J16" s="112">
        <v>2.23</v>
      </c>
      <c r="K16" s="112">
        <v>2.57</v>
      </c>
      <c r="L16" s="40">
        <v>72</v>
      </c>
      <c r="M16" s="30">
        <f>SUM(L16*$E16*$F16*$G16*$H16*$M$10)</f>
        <v>1444584.96</v>
      </c>
      <c r="N16" s="36">
        <v>0</v>
      </c>
      <c r="O16" s="30">
        <f>SUM(N16*$E16*$F16*$G16*$H16*$O$10)</f>
        <v>0</v>
      </c>
      <c r="P16" s="36">
        <v>0</v>
      </c>
      <c r="Q16" s="30">
        <f>SUM(P16*$E16*$F16*$G16*$H16*$Q$10)</f>
        <v>0</v>
      </c>
      <c r="R16" s="36">
        <v>0</v>
      </c>
      <c r="S16" s="30">
        <f>SUM(R16*$E16*$F16*$G16*$H16*$S$10)</f>
        <v>0</v>
      </c>
      <c r="T16" s="36">
        <v>0</v>
      </c>
      <c r="U16" s="30">
        <f>SUM(T16*$E16*$F16*$G16*$H16*$U$10)</f>
        <v>0</v>
      </c>
      <c r="V16" s="36"/>
      <c r="W16" s="33">
        <f>SUM(V16*$E16*$F16*$G16*$H16*$W$10)</f>
        <v>0</v>
      </c>
      <c r="X16" s="41"/>
      <c r="Y16" s="30">
        <f>SUM(X16*$E16*$F16*$G16*$H16*$Y$10)</f>
        <v>0</v>
      </c>
      <c r="Z16" s="36">
        <v>0</v>
      </c>
      <c r="AA16" s="30">
        <f>SUM(Z16*$E16*$F16*$G16*$H16*$AA$10)</f>
        <v>0</v>
      </c>
      <c r="AB16" s="36">
        <v>0</v>
      </c>
      <c r="AC16" s="30">
        <f>SUM(AB16*$E16*$F16*$G16*$H16*$AC$10)</f>
        <v>0</v>
      </c>
      <c r="AD16" s="33">
        <v>15</v>
      </c>
      <c r="AE16" s="30">
        <f>SUM(AD16*$E16*$F16*$G16*$H16*$AE$10)</f>
        <v>300955.19999999995</v>
      </c>
      <c r="AF16" s="36">
        <v>0</v>
      </c>
      <c r="AG16" s="30">
        <f>AF16*$E16*$F16*$G16*$I16*$AG$10</f>
        <v>0</v>
      </c>
      <c r="AH16" s="36"/>
      <c r="AI16" s="30">
        <f>AH16*$E16*$F16*$G16*$I16*$AI$10</f>
        <v>0</v>
      </c>
      <c r="AJ16" s="41"/>
      <c r="AK16" s="30">
        <f>SUM(AJ16*$E16*$F16*$G16*$H16*$AK$10)</f>
        <v>0</v>
      </c>
      <c r="AL16" s="33">
        <v>582</v>
      </c>
      <c r="AM16" s="33">
        <f>SUM(AL16*$E16*$F16*$G16*$H16*$AM$10)</f>
        <v>11677061.76</v>
      </c>
      <c r="AN16" s="36">
        <v>0</v>
      </c>
      <c r="AO16" s="30">
        <f>SUM(AN16*$E16*$F16*$G16*$H16*$AO$10)</f>
        <v>0</v>
      </c>
      <c r="AP16" s="36">
        <v>0</v>
      </c>
      <c r="AQ16" s="30">
        <f>SUM(AP16*$E16*$F16*$G16*$H16*$AQ$10)</f>
        <v>0</v>
      </c>
      <c r="AR16" s="36"/>
      <c r="AS16" s="30">
        <f>SUM(AR16*$E16*$F16*$G16*$H16*$AS$10)</f>
        <v>0</v>
      </c>
      <c r="AT16" s="36"/>
      <c r="AU16" s="30">
        <f>SUM(AT16*$E16*$F16*$G16*$H16*$AU$10)</f>
        <v>0</v>
      </c>
      <c r="AV16" s="36"/>
      <c r="AW16" s="30">
        <f>SUM(AV16*$E16*$F16*$G16*$H16*$AW$10)</f>
        <v>0</v>
      </c>
      <c r="AX16" s="36"/>
      <c r="AY16" s="30">
        <f>SUM(AX16*$E16*$F16*$G16*$H16*$AY$10)</f>
        <v>0</v>
      </c>
      <c r="AZ16" s="36">
        <v>30</v>
      </c>
      <c r="BA16" s="30">
        <f>SUM(AZ16*$E16*$F16*$G16*$H16*$BA$10)</f>
        <v>601910.39999999991</v>
      </c>
      <c r="BB16" s="36">
        <v>0</v>
      </c>
      <c r="BC16" s="30">
        <f>SUM(BB16*$E16*$F16*$G16*$H16*$BC$10)</f>
        <v>0</v>
      </c>
      <c r="BD16" s="36">
        <v>0</v>
      </c>
      <c r="BE16" s="30">
        <f>SUM(BD16*$E16*$F16*$G16*$H16*$BE$10)</f>
        <v>0</v>
      </c>
      <c r="BF16" s="36"/>
      <c r="BG16" s="30">
        <f>SUM(BF16*$E16*$F16*$G16*$H16*$BG$10)</f>
        <v>0</v>
      </c>
      <c r="BH16" s="36"/>
      <c r="BI16" s="30">
        <f>SUM(BH16*$E16*$F16*$G16*$H16*$BI$10)</f>
        <v>0</v>
      </c>
      <c r="BJ16" s="36">
        <v>0</v>
      </c>
      <c r="BK16" s="30">
        <f>BJ16*$E16*$F16*$G16*$I16*$BK$10</f>
        <v>0</v>
      </c>
      <c r="BL16" s="36">
        <v>0</v>
      </c>
      <c r="BM16" s="30">
        <f>BL16*$E16*$F16*$G16*$I16*$BM$10</f>
        <v>0</v>
      </c>
      <c r="BN16" s="36">
        <v>0</v>
      </c>
      <c r="BO16" s="30">
        <f>BN16*$E16*$F16*$G16*$I16*$BO$10</f>
        <v>0</v>
      </c>
      <c r="BP16" s="36">
        <v>0</v>
      </c>
      <c r="BQ16" s="30">
        <f>BP16*$E16*$F16*$G16*$I16*$BQ$10</f>
        <v>0</v>
      </c>
      <c r="BR16" s="36">
        <v>0</v>
      </c>
      <c r="BS16" s="30">
        <f>BR16*$E16*$F16*$G16*$I16*$BS$10</f>
        <v>0</v>
      </c>
      <c r="BT16" s="36">
        <v>14</v>
      </c>
      <c r="BU16" s="30">
        <f>BT16*$E16*$F16*$G16*$I16*$BU$10</f>
        <v>337069.82400000002</v>
      </c>
      <c r="BV16" s="33">
        <v>30</v>
      </c>
      <c r="BW16" s="30">
        <f>BV16*$E16*$F16*$G16*$I16*$BW$10</f>
        <v>722292.48</v>
      </c>
      <c r="BX16" s="36"/>
      <c r="BY16" s="30">
        <f>BX16*$E16*$F16*$G16*$I16*$BY$10</f>
        <v>0</v>
      </c>
      <c r="BZ16" s="36">
        <v>0</v>
      </c>
      <c r="CA16" s="30">
        <f>BZ16*$E16*$F16*$G16*$I16*$CA$10</f>
        <v>0</v>
      </c>
      <c r="CB16" s="36">
        <v>0</v>
      </c>
      <c r="CC16" s="30">
        <f>CB16*$E16*$F16*$G16*$I16*$CC$10</f>
        <v>0</v>
      </c>
      <c r="CD16" s="36"/>
      <c r="CE16" s="30">
        <f>CD16*$E16*$F16*$G16*$I16*$CE$10</f>
        <v>0</v>
      </c>
      <c r="CF16" s="36"/>
      <c r="CG16" s="30">
        <f>CF16*$E16*$F16*$G16*$I16*$CG$10</f>
        <v>0</v>
      </c>
      <c r="CH16" s="36"/>
      <c r="CI16" s="30">
        <f>CH16*$E16*$F16*$G16*$I16*$CI$10</f>
        <v>0</v>
      </c>
      <c r="CJ16" s="36"/>
      <c r="CK16" s="30">
        <f>CJ16*$E16*$F16*$G16*$I16*$CK$10</f>
        <v>0</v>
      </c>
      <c r="CL16" s="36">
        <v>0</v>
      </c>
      <c r="CM16" s="30">
        <f>CL16*$E16*$F16*$G16*$I16*$CM$10</f>
        <v>0</v>
      </c>
      <c r="CN16" s="36">
        <v>0</v>
      </c>
      <c r="CO16" s="30">
        <f>CN16*$E16*$F16*$G16*$J16*$CO$10</f>
        <v>0</v>
      </c>
      <c r="CP16" s="36"/>
      <c r="CQ16" s="30">
        <f>CP16*$E16*$F16*$G16*$K16*$CQ$10</f>
        <v>0</v>
      </c>
      <c r="CR16" s="33"/>
      <c r="CS16" s="30">
        <f>CR16*E16*F16*G16</f>
        <v>0</v>
      </c>
      <c r="CT16" s="33"/>
      <c r="CU16" s="30"/>
      <c r="CV16" s="85">
        <f t="shared" si="2"/>
        <v>743</v>
      </c>
      <c r="CW16" s="85">
        <f t="shared" si="2"/>
        <v>15083874.624000002</v>
      </c>
    </row>
    <row r="17" spans="1:101" s="89" customFormat="1" ht="42.75" x14ac:dyDescent="0.25">
      <c r="A17" s="86"/>
      <c r="B17" s="86">
        <v>5</v>
      </c>
      <c r="C17" s="159" t="s">
        <v>322</v>
      </c>
      <c r="D17" s="113" t="s">
        <v>120</v>
      </c>
      <c r="E17" s="112">
        <v>13520</v>
      </c>
      <c r="F17" s="87">
        <v>9.7899999999999991</v>
      </c>
      <c r="G17" s="88">
        <v>1</v>
      </c>
      <c r="H17" s="114">
        <v>1.4</v>
      </c>
      <c r="I17" s="114">
        <v>1.68</v>
      </c>
      <c r="J17" s="114">
        <v>2.23</v>
      </c>
      <c r="K17" s="114">
        <v>2.57</v>
      </c>
      <c r="L17" s="60">
        <v>0</v>
      </c>
      <c r="M17" s="63">
        <f>SUM(L17*$E17*$F17*$G17*$H17*$M$10)</f>
        <v>0</v>
      </c>
      <c r="N17" s="60">
        <v>0</v>
      </c>
      <c r="O17" s="63">
        <f>SUM(N17*$E17*$F17*$G17*$H17*$O$10)</f>
        <v>0</v>
      </c>
      <c r="P17" s="60">
        <v>0</v>
      </c>
      <c r="Q17" s="63">
        <f>SUM(P17*$E17*$F17*$G17*$H17*$Q$10)</f>
        <v>0</v>
      </c>
      <c r="R17" s="41">
        <v>0</v>
      </c>
      <c r="S17" s="63">
        <f>SUM(R17*$E17*$F17*$G17*$H17*$S$10)</f>
        <v>0</v>
      </c>
      <c r="T17" s="60">
        <f>T18+T19+T20+T21+T22+T23</f>
        <v>900</v>
      </c>
      <c r="U17" s="63">
        <f>SUM(U18:U23)</f>
        <v>108774105.43999997</v>
      </c>
      <c r="V17" s="60">
        <v>0</v>
      </c>
      <c r="W17" s="61">
        <f>SUM(V17*$E17*$F17*$G17*$H17*$W$10)</f>
        <v>0</v>
      </c>
      <c r="X17" s="60">
        <v>0</v>
      </c>
      <c r="Y17" s="63">
        <f>SUM(X17*$E17*$F17*$G17*$H17*$Y$10)</f>
        <v>0</v>
      </c>
      <c r="Z17" s="60">
        <v>0</v>
      </c>
      <c r="AA17" s="63">
        <f>SUM(Z17*$E17*$F17*$G17*$H17*$AA$10)</f>
        <v>0</v>
      </c>
      <c r="AB17" s="60">
        <v>0</v>
      </c>
      <c r="AC17" s="63">
        <f>SUM(AB17*$E17*$F17*$G17*$H17*$AC$10)</f>
        <v>0</v>
      </c>
      <c r="AD17" s="60">
        <v>0</v>
      </c>
      <c r="AE17" s="63">
        <f>SUM(AD17*$E17*$F17*$G17*$H17*$AE$10)</f>
        <v>0</v>
      </c>
      <c r="AF17" s="60">
        <v>0</v>
      </c>
      <c r="AG17" s="63">
        <f>AF17*$E17*$F17*$G17*$I17*$AG$10</f>
        <v>0</v>
      </c>
      <c r="AH17" s="60">
        <v>0</v>
      </c>
      <c r="AI17" s="63">
        <f>AH17*$E17*$F17*$G17*$I17*$AI$10</f>
        <v>0</v>
      </c>
      <c r="AJ17" s="60"/>
      <c r="AK17" s="63">
        <f>SUM(AJ17*$E17*$F17*$G17*$H17*$AK$10)</f>
        <v>0</v>
      </c>
      <c r="AL17" s="60"/>
      <c r="AM17" s="61">
        <f>SUM(AL17*$E17*$F17*$G17*$H17*$AM$10)</f>
        <v>0</v>
      </c>
      <c r="AN17" s="60">
        <v>0</v>
      </c>
      <c r="AO17" s="63">
        <f>SUM(AN17*$E17*$F17*$G17*$H17*$AO$10)</f>
        <v>0</v>
      </c>
      <c r="AP17" s="60">
        <v>0</v>
      </c>
      <c r="AQ17" s="63">
        <f>SUM(AP17*$E17*$F17*$G17*$H17*$AQ$10)</f>
        <v>0</v>
      </c>
      <c r="AR17" s="60">
        <v>0</v>
      </c>
      <c r="AS17" s="63">
        <f>SUM(AR17*$E17*$F17*$G17*$H17*$AS$10)</f>
        <v>0</v>
      </c>
      <c r="AT17" s="60">
        <v>0</v>
      </c>
      <c r="AU17" s="63">
        <f>SUM(AT17*$E17*$F17*$G17*$H17*$AU$10)</f>
        <v>0</v>
      </c>
      <c r="AV17" s="60">
        <v>0</v>
      </c>
      <c r="AW17" s="63">
        <f>SUM(AV17*$E17*$F17*$G17*$H17*$AW$10)</f>
        <v>0</v>
      </c>
      <c r="AX17" s="60"/>
      <c r="AY17" s="63">
        <f>SUM(AX17*$E17*$F17*$G17*$H17*$AY$10)</f>
        <v>0</v>
      </c>
      <c r="AZ17" s="60">
        <v>0</v>
      </c>
      <c r="BA17" s="63">
        <f>SUM(AZ17*$E17*$F17*$G17*$H17*$BA$10)</f>
        <v>0</v>
      </c>
      <c r="BB17" s="60">
        <v>0</v>
      </c>
      <c r="BC17" s="63">
        <f>SUM(BB17*$E17*$F17*$G17*$H17*$BC$10)</f>
        <v>0</v>
      </c>
      <c r="BD17" s="60">
        <v>0</v>
      </c>
      <c r="BE17" s="63">
        <f>SUM(BD17*$E17*$F17*$G17*$H17*$BE$10)</f>
        <v>0</v>
      </c>
      <c r="BF17" s="60"/>
      <c r="BG17" s="63">
        <f>SUM(BF17*$E17*$F17*$G17*$H17*$BG$10)</f>
        <v>0</v>
      </c>
      <c r="BH17" s="60">
        <v>0</v>
      </c>
      <c r="BI17" s="63">
        <f>SUM(BH17*$E17*$F17*$G17*$H17*$BI$10)</f>
        <v>0</v>
      </c>
      <c r="BJ17" s="60">
        <v>0</v>
      </c>
      <c r="BK17" s="63">
        <f>BJ17*$E17*$F17*$G17*$I17*$BK$10</f>
        <v>0</v>
      </c>
      <c r="BL17" s="60">
        <v>0</v>
      </c>
      <c r="BM17" s="63">
        <f>BL17*$E17*$F17*$G17*$I17*$BM$10</f>
        <v>0</v>
      </c>
      <c r="BN17" s="60">
        <v>0</v>
      </c>
      <c r="BO17" s="63">
        <f>BN17*$E17*$F17*$G17*$I17*$BO$10</f>
        <v>0</v>
      </c>
      <c r="BP17" s="60">
        <v>0</v>
      </c>
      <c r="BQ17" s="63">
        <f>BP17*$E17*$F17*$G17*$I17*$BQ$10</f>
        <v>0</v>
      </c>
      <c r="BR17" s="60">
        <v>0</v>
      </c>
      <c r="BS17" s="63">
        <f>BR17*$E17*$F17*$G17*$I17*$BS$10</f>
        <v>0</v>
      </c>
      <c r="BT17" s="60">
        <v>0</v>
      </c>
      <c r="BU17" s="63">
        <f>BT17*$E17*$F17*$G17*$I17*$BU$10</f>
        <v>0</v>
      </c>
      <c r="BV17" s="60">
        <v>0</v>
      </c>
      <c r="BW17" s="63">
        <f>BV17*$E17*$F17*$G17*$I17*$BW$10</f>
        <v>0</v>
      </c>
      <c r="BX17" s="60">
        <v>0</v>
      </c>
      <c r="BY17" s="63">
        <f>BX17*$E17*$F17*$G17*$I17*$BY$10</f>
        <v>0</v>
      </c>
      <c r="BZ17" s="60">
        <v>0</v>
      </c>
      <c r="CA17" s="63">
        <f>BZ17*$E17*$F17*$G17*$I17*$CA$10</f>
        <v>0</v>
      </c>
      <c r="CB17" s="60">
        <v>0</v>
      </c>
      <c r="CC17" s="63">
        <f>CB17*$E17*$F17*$G17*$I17*$CC$10</f>
        <v>0</v>
      </c>
      <c r="CD17" s="60">
        <v>0</v>
      </c>
      <c r="CE17" s="63">
        <f>CD17*$E17*$F17*$G17*$I17*$CE$10</f>
        <v>0</v>
      </c>
      <c r="CF17" s="60"/>
      <c r="CG17" s="63">
        <f>CF17*$E17*$F17*$G17*$I17*$CG$10</f>
        <v>0</v>
      </c>
      <c r="CH17" s="60">
        <v>0</v>
      </c>
      <c r="CI17" s="63">
        <f>CH17*$E17*$F17*$G17*$I17*$CI$10</f>
        <v>0</v>
      </c>
      <c r="CJ17" s="60">
        <v>0</v>
      </c>
      <c r="CK17" s="63">
        <f>CJ17*$E17*$F17*$G17*$I17*$CK$10</f>
        <v>0</v>
      </c>
      <c r="CL17" s="60">
        <v>0</v>
      </c>
      <c r="CM17" s="63">
        <f>CL17*$E17*$F17*$G17*$I17*$CM$10</f>
        <v>0</v>
      </c>
      <c r="CN17" s="60">
        <v>0</v>
      </c>
      <c r="CO17" s="63">
        <f>CN17*$E17*$F17*$G17*$J17*$CO$10</f>
        <v>0</v>
      </c>
      <c r="CP17" s="60"/>
      <c r="CQ17" s="63">
        <f>CP17*$E17*$F17*$G17*$K17*$CQ$10</f>
        <v>0</v>
      </c>
      <c r="CR17" s="61">
        <f>SUM(CR18:CR23)</f>
        <v>5</v>
      </c>
      <c r="CS17" s="63">
        <f>SUM(CS18:CS23)</f>
        <v>340167.25599999994</v>
      </c>
      <c r="CT17" s="61"/>
      <c r="CU17" s="63"/>
      <c r="CV17" s="85">
        <f t="shared" si="2"/>
        <v>905</v>
      </c>
      <c r="CW17" s="85">
        <f t="shared" si="2"/>
        <v>109114272.69599997</v>
      </c>
    </row>
    <row r="18" spans="1:101" s="89" customFormat="1" ht="30" x14ac:dyDescent="0.25">
      <c r="A18" s="86"/>
      <c r="B18" s="90" t="s">
        <v>121</v>
      </c>
      <c r="C18" s="90"/>
      <c r="D18" s="115" t="s">
        <v>122</v>
      </c>
      <c r="E18" s="112">
        <v>13520</v>
      </c>
      <c r="F18" s="87">
        <v>9.7899999999999991</v>
      </c>
      <c r="G18" s="91">
        <v>1.1000000000000001</v>
      </c>
      <c r="H18" s="114">
        <v>1.4</v>
      </c>
      <c r="I18" s="114">
        <v>1.68</v>
      </c>
      <c r="J18" s="114">
        <v>2.23</v>
      </c>
      <c r="K18" s="114">
        <v>2.57</v>
      </c>
      <c r="L18" s="62"/>
      <c r="M18" s="63"/>
      <c r="N18" s="38"/>
      <c r="O18" s="63"/>
      <c r="P18" s="38"/>
      <c r="Q18" s="63"/>
      <c r="R18" s="38"/>
      <c r="S18" s="63"/>
      <c r="T18" s="33">
        <v>230</v>
      </c>
      <c r="U18" s="30">
        <f t="shared" ref="U18:U25" si="3">SUM(T18*$E18*$F18*$G18*$H18*$U$10)</f>
        <v>46882195.359999992</v>
      </c>
      <c r="V18" s="38"/>
      <c r="W18" s="61"/>
      <c r="X18" s="67"/>
      <c r="Y18" s="63"/>
      <c r="Z18" s="38"/>
      <c r="AA18" s="63"/>
      <c r="AB18" s="38"/>
      <c r="AC18" s="63"/>
      <c r="AD18" s="38"/>
      <c r="AE18" s="63"/>
      <c r="AF18" s="38"/>
      <c r="AG18" s="63"/>
      <c r="AH18" s="38"/>
      <c r="AI18" s="63"/>
      <c r="AJ18" s="67"/>
      <c r="AK18" s="63"/>
      <c r="AL18" s="38"/>
      <c r="AM18" s="61"/>
      <c r="AN18" s="38"/>
      <c r="AO18" s="63"/>
      <c r="AP18" s="38"/>
      <c r="AQ18" s="63"/>
      <c r="AR18" s="38"/>
      <c r="AS18" s="63"/>
      <c r="AT18" s="38"/>
      <c r="AU18" s="63"/>
      <c r="AV18" s="38"/>
      <c r="AW18" s="63"/>
      <c r="AX18" s="38"/>
      <c r="AY18" s="63"/>
      <c r="AZ18" s="38"/>
      <c r="BA18" s="63"/>
      <c r="BB18" s="38"/>
      <c r="BC18" s="63"/>
      <c r="BD18" s="38"/>
      <c r="BE18" s="63"/>
      <c r="BF18" s="38"/>
      <c r="BG18" s="63"/>
      <c r="BH18" s="38"/>
      <c r="BI18" s="63"/>
      <c r="BJ18" s="38"/>
      <c r="BK18" s="63"/>
      <c r="BL18" s="60"/>
      <c r="BM18" s="63"/>
      <c r="BN18" s="60"/>
      <c r="BO18" s="63"/>
      <c r="BP18" s="38"/>
      <c r="BQ18" s="63"/>
      <c r="BR18" s="38"/>
      <c r="BS18" s="63"/>
      <c r="BT18" s="60"/>
      <c r="BU18" s="63"/>
      <c r="BV18" s="38"/>
      <c r="BW18" s="63"/>
      <c r="BX18" s="38"/>
      <c r="BY18" s="63"/>
      <c r="BZ18" s="38"/>
      <c r="CA18" s="63"/>
      <c r="CB18" s="38"/>
      <c r="CC18" s="63"/>
      <c r="CD18" s="38"/>
      <c r="CE18" s="63"/>
      <c r="CF18" s="38"/>
      <c r="CG18" s="63"/>
      <c r="CH18" s="38"/>
      <c r="CI18" s="63"/>
      <c r="CJ18" s="38"/>
      <c r="CK18" s="63"/>
      <c r="CL18" s="38"/>
      <c r="CM18" s="63"/>
      <c r="CN18" s="38"/>
      <c r="CO18" s="63"/>
      <c r="CP18" s="38"/>
      <c r="CQ18" s="63"/>
      <c r="CR18" s="33"/>
      <c r="CS18" s="63">
        <f>CR18*E18*F18*G18</f>
        <v>0</v>
      </c>
      <c r="CT18" s="61"/>
      <c r="CU18" s="63"/>
      <c r="CV18" s="85">
        <f t="shared" si="2"/>
        <v>230</v>
      </c>
      <c r="CW18" s="85">
        <f t="shared" si="2"/>
        <v>46882195.359999992</v>
      </c>
    </row>
    <row r="19" spans="1:101" s="39" customFormat="1" ht="30" x14ac:dyDescent="0.25">
      <c r="A19" s="64"/>
      <c r="B19" s="90" t="s">
        <v>123</v>
      </c>
      <c r="C19" s="90"/>
      <c r="D19" s="115" t="s">
        <v>124</v>
      </c>
      <c r="E19" s="112">
        <v>13520</v>
      </c>
      <c r="F19" s="92">
        <v>9.7899999999999991</v>
      </c>
      <c r="G19" s="93">
        <v>1</v>
      </c>
      <c r="H19" s="116">
        <v>1.4</v>
      </c>
      <c r="I19" s="116">
        <v>1.68</v>
      </c>
      <c r="J19" s="116">
        <v>2.23</v>
      </c>
      <c r="K19" s="116">
        <v>2.57</v>
      </c>
      <c r="L19" s="62"/>
      <c r="M19" s="30">
        <f>SUM(L19*$E19*$F19*$G19*$H19*$M$10)</f>
        <v>0</v>
      </c>
      <c r="N19" s="38"/>
      <c r="O19" s="30">
        <f>SUM(N19*$E19*$F19*$G19*$H19*$O$10)</f>
        <v>0</v>
      </c>
      <c r="P19" s="38"/>
      <c r="Q19" s="30">
        <f>SUM(P19*$E19*$F19*$G19*$H19*$Q$10)</f>
        <v>0</v>
      </c>
      <c r="R19" s="38"/>
      <c r="S19" s="30">
        <f>SUM(R19*$E19*$F19*$G19*$H19*$S$10)</f>
        <v>0</v>
      </c>
      <c r="T19" s="33">
        <v>190</v>
      </c>
      <c r="U19" s="30">
        <f t="shared" si="3"/>
        <v>35207972.79999999</v>
      </c>
      <c r="V19" s="38"/>
      <c r="W19" s="33">
        <f>SUM(V19*$E19*$F19*$G19*$H19*$W$10)</f>
        <v>0</v>
      </c>
      <c r="X19" s="67"/>
      <c r="Y19" s="30">
        <f>SUM(X19*$E19*$F19*$G19*$H19*$Y$10)</f>
        <v>0</v>
      </c>
      <c r="Z19" s="38"/>
      <c r="AA19" s="30">
        <f>SUM(Z19*$E19*$F19*$G19*$H19*$AA$10)</f>
        <v>0</v>
      </c>
      <c r="AB19" s="38"/>
      <c r="AC19" s="30">
        <f>SUM(AB19*$E19*$F19*$G19*$H19*$AC$10)</f>
        <v>0</v>
      </c>
      <c r="AD19" s="38"/>
      <c r="AE19" s="30">
        <f>SUM(AD19*$E19*$F19*$G19*$H19*$AE$10)</f>
        <v>0</v>
      </c>
      <c r="AF19" s="38"/>
      <c r="AG19" s="30">
        <f>AF19*$E19*$F19*$G19*$I19*$AG$10</f>
        <v>0</v>
      </c>
      <c r="AH19" s="38"/>
      <c r="AI19" s="30">
        <f>AH19*$E19*$F19*$G19*$I19*$AI$10</f>
        <v>0</v>
      </c>
      <c r="AJ19" s="67"/>
      <c r="AK19" s="30">
        <f>SUM(AJ19*$E19*$F19*$G19*$H19*$AK$10)</f>
        <v>0</v>
      </c>
      <c r="AL19" s="38"/>
      <c r="AM19" s="33">
        <f>SUM(AL19*$E19*$F19*$G19*$H19*$AM$10)</f>
        <v>0</v>
      </c>
      <c r="AN19" s="38"/>
      <c r="AO19" s="30">
        <f>SUM(AN19*$E19*$F19*$G19*$H19*$AO$10)</f>
        <v>0</v>
      </c>
      <c r="AP19" s="38"/>
      <c r="AQ19" s="30">
        <f>SUM(AP19*$E19*$F19*$G19*$H19*$AQ$10)</f>
        <v>0</v>
      </c>
      <c r="AR19" s="38"/>
      <c r="AS19" s="30">
        <f>SUM(AR19*$E19*$F19*$G19*$H19*$AS$10)</f>
        <v>0</v>
      </c>
      <c r="AT19" s="38"/>
      <c r="AU19" s="30">
        <f>SUM(AT19*$E19*$F19*$G19*$H19*$AU$10)</f>
        <v>0</v>
      </c>
      <c r="AV19" s="38"/>
      <c r="AW19" s="30">
        <f>SUM(AV19*$E19*$F19*$G19*$H19*$AW$10)</f>
        <v>0</v>
      </c>
      <c r="AX19" s="38"/>
      <c r="AY19" s="30">
        <f>SUM(AX19*$E19*$F19*$G19*$H19*$AY$10)</f>
        <v>0</v>
      </c>
      <c r="AZ19" s="38"/>
      <c r="BA19" s="30">
        <f>SUM(AZ19*$E19*$F19*$G19*$H19*$BA$10)</f>
        <v>0</v>
      </c>
      <c r="BB19" s="38"/>
      <c r="BC19" s="30">
        <f>SUM(BB19*$E19*$F19*$G19*$H19*$BC$10)</f>
        <v>0</v>
      </c>
      <c r="BD19" s="38"/>
      <c r="BE19" s="30">
        <f>SUM(BD19*$E19*$F19*$G19*$H19*$BE$10)</f>
        <v>0</v>
      </c>
      <c r="BF19" s="38"/>
      <c r="BG19" s="30">
        <f>SUM(BF19*$E19*$F19*$G19*$H19*$BG$10)</f>
        <v>0</v>
      </c>
      <c r="BH19" s="38"/>
      <c r="BI19" s="30">
        <f>SUM(BH19*$E19*$F19*$G19*$H19*$BI$10)</f>
        <v>0</v>
      </c>
      <c r="BJ19" s="38"/>
      <c r="BK19" s="30">
        <f>BJ19*$E19*$F19*$G19*$I19*$BK$10</f>
        <v>0</v>
      </c>
      <c r="BL19" s="38"/>
      <c r="BM19" s="30">
        <f>BL19*$E19*$F19*$G19*$I19*$BM$10</f>
        <v>0</v>
      </c>
      <c r="BN19" s="38"/>
      <c r="BO19" s="30">
        <f>BN19*$E19*$F19*$G19*$I19*$BO$10</f>
        <v>0</v>
      </c>
      <c r="BP19" s="38"/>
      <c r="BQ19" s="30">
        <f>BP19*$E19*$F19*$G19*$I19*$BQ$10</f>
        <v>0</v>
      </c>
      <c r="BR19" s="38"/>
      <c r="BS19" s="30">
        <f>BR19*$E19*$F19*$G19*$I19*$BS$10</f>
        <v>0</v>
      </c>
      <c r="BT19" s="38"/>
      <c r="BU19" s="30">
        <f>BT19*$E19*$F19*$G19*$I19*$BU$10</f>
        <v>0</v>
      </c>
      <c r="BV19" s="38"/>
      <c r="BW19" s="30">
        <f>BV19*$E19*$F19*$G19*$I19*$BW$10</f>
        <v>0</v>
      </c>
      <c r="BX19" s="38"/>
      <c r="BY19" s="30">
        <f>BX19*$E19*$F19*$G19*$I19*$BY$10</f>
        <v>0</v>
      </c>
      <c r="BZ19" s="38"/>
      <c r="CA19" s="30">
        <f>BZ19*$E19*$F19*$G19*$I19*$CA$10</f>
        <v>0</v>
      </c>
      <c r="CB19" s="38"/>
      <c r="CC19" s="30">
        <f>CB19*$E19*$F19*$G19*$I19*$CC$10</f>
        <v>0</v>
      </c>
      <c r="CD19" s="38"/>
      <c r="CE19" s="30">
        <f>CD19*$E19*$F19*$G19*$I19*$CE$10</f>
        <v>0</v>
      </c>
      <c r="CF19" s="38"/>
      <c r="CG19" s="30">
        <f>CF19*$E19*$F19*$G19*$I19*$CG$10</f>
        <v>0</v>
      </c>
      <c r="CH19" s="38"/>
      <c r="CI19" s="30">
        <f>CH19*$E19*$F19*$G19*$I19*$CI$10</f>
        <v>0</v>
      </c>
      <c r="CJ19" s="38"/>
      <c r="CK19" s="30">
        <f>CJ19*$E19*$F19*$G19*$I19*$CK$10</f>
        <v>0</v>
      </c>
      <c r="CL19" s="38"/>
      <c r="CM19" s="30">
        <f>CL19*$E19*$F19*$G19*$I19*$CM$10</f>
        <v>0</v>
      </c>
      <c r="CN19" s="38"/>
      <c r="CO19" s="30">
        <f>CN19*$E19*$F19*$G19*$J19*$CO$10</f>
        <v>0</v>
      </c>
      <c r="CP19" s="38"/>
      <c r="CQ19" s="30">
        <f>CP19*$E19*$F19*$G19*$K19*$CQ$10</f>
        <v>0</v>
      </c>
      <c r="CR19" s="33"/>
      <c r="CS19" s="63">
        <f>SUM(CR19*E19*F19*G19*CS10)</f>
        <v>0</v>
      </c>
      <c r="CT19" s="61"/>
      <c r="CU19" s="63"/>
      <c r="CV19" s="85">
        <f t="shared" si="2"/>
        <v>190</v>
      </c>
      <c r="CW19" s="85">
        <f t="shared" si="2"/>
        <v>35207972.79999999</v>
      </c>
    </row>
    <row r="20" spans="1:101" s="39" customFormat="1" ht="30" x14ac:dyDescent="0.25">
      <c r="A20" s="64"/>
      <c r="B20" s="90" t="s">
        <v>125</v>
      </c>
      <c r="C20" s="90"/>
      <c r="D20" s="117" t="s">
        <v>126</v>
      </c>
      <c r="E20" s="112">
        <v>13520</v>
      </c>
      <c r="F20" s="92">
        <v>9.7899999999999991</v>
      </c>
      <c r="G20" s="93">
        <v>1</v>
      </c>
      <c r="H20" s="116">
        <v>1.4</v>
      </c>
      <c r="I20" s="116">
        <v>1.68</v>
      </c>
      <c r="J20" s="116">
        <v>2.23</v>
      </c>
      <c r="K20" s="116">
        <v>2.57</v>
      </c>
      <c r="L20" s="62"/>
      <c r="M20" s="30"/>
      <c r="N20" s="38"/>
      <c r="O20" s="30"/>
      <c r="P20" s="38"/>
      <c r="Q20" s="30"/>
      <c r="R20" s="38"/>
      <c r="S20" s="30"/>
      <c r="T20" s="33">
        <v>50</v>
      </c>
      <c r="U20" s="30">
        <f t="shared" si="3"/>
        <v>9265255.9999999981</v>
      </c>
      <c r="V20" s="38"/>
      <c r="W20" s="33"/>
      <c r="X20" s="67"/>
      <c r="Y20" s="30"/>
      <c r="Z20" s="38"/>
      <c r="AA20" s="30"/>
      <c r="AB20" s="38"/>
      <c r="AC20" s="30"/>
      <c r="AD20" s="38"/>
      <c r="AE20" s="30"/>
      <c r="AF20" s="38"/>
      <c r="AG20" s="30"/>
      <c r="AH20" s="38"/>
      <c r="AI20" s="30"/>
      <c r="AJ20" s="67"/>
      <c r="AK20" s="30"/>
      <c r="AL20" s="38"/>
      <c r="AM20" s="33"/>
      <c r="AN20" s="38"/>
      <c r="AO20" s="30"/>
      <c r="AP20" s="38"/>
      <c r="AQ20" s="30"/>
      <c r="AR20" s="38"/>
      <c r="AS20" s="30"/>
      <c r="AT20" s="38"/>
      <c r="AU20" s="30"/>
      <c r="AV20" s="38"/>
      <c r="AW20" s="30"/>
      <c r="AX20" s="38"/>
      <c r="AY20" s="30"/>
      <c r="AZ20" s="38"/>
      <c r="BA20" s="30"/>
      <c r="BB20" s="38"/>
      <c r="BC20" s="30"/>
      <c r="BD20" s="38"/>
      <c r="BE20" s="30"/>
      <c r="BF20" s="38"/>
      <c r="BG20" s="30"/>
      <c r="BH20" s="38"/>
      <c r="BI20" s="30"/>
      <c r="BJ20" s="38"/>
      <c r="BK20" s="30"/>
      <c r="BL20" s="38"/>
      <c r="BM20" s="30"/>
      <c r="BN20" s="38"/>
      <c r="BO20" s="30"/>
      <c r="BP20" s="38"/>
      <c r="BQ20" s="30"/>
      <c r="BR20" s="38"/>
      <c r="BS20" s="30"/>
      <c r="BT20" s="38"/>
      <c r="BU20" s="30"/>
      <c r="BV20" s="38"/>
      <c r="BW20" s="30"/>
      <c r="BX20" s="38"/>
      <c r="BY20" s="30"/>
      <c r="BZ20" s="38"/>
      <c r="CA20" s="30"/>
      <c r="CB20" s="38"/>
      <c r="CC20" s="30"/>
      <c r="CD20" s="38"/>
      <c r="CE20" s="30"/>
      <c r="CF20" s="38"/>
      <c r="CG20" s="30"/>
      <c r="CH20" s="38"/>
      <c r="CI20" s="30"/>
      <c r="CJ20" s="38"/>
      <c r="CK20" s="30"/>
      <c r="CL20" s="38"/>
      <c r="CM20" s="30"/>
      <c r="CN20" s="38"/>
      <c r="CO20" s="30"/>
      <c r="CP20" s="38"/>
      <c r="CQ20" s="30"/>
      <c r="CR20" s="33">
        <v>2</v>
      </c>
      <c r="CS20" s="63">
        <f>CR20*E20*F20*G20*CS10</f>
        <v>264721.59999999998</v>
      </c>
      <c r="CT20" s="61"/>
      <c r="CU20" s="63"/>
      <c r="CV20" s="85">
        <f t="shared" si="2"/>
        <v>52</v>
      </c>
      <c r="CW20" s="85">
        <f t="shared" si="2"/>
        <v>9529977.5999999978</v>
      </c>
    </row>
    <row r="21" spans="1:101" s="39" customFormat="1" ht="30" x14ac:dyDescent="0.25">
      <c r="A21" s="64"/>
      <c r="B21" s="90" t="s">
        <v>127</v>
      </c>
      <c r="C21" s="90"/>
      <c r="D21" s="115" t="s">
        <v>128</v>
      </c>
      <c r="E21" s="112">
        <v>13520</v>
      </c>
      <c r="F21" s="92">
        <v>9.7899999999999991</v>
      </c>
      <c r="G21" s="91">
        <v>0.6</v>
      </c>
      <c r="H21" s="116">
        <v>1.4</v>
      </c>
      <c r="I21" s="116">
        <v>1.68</v>
      </c>
      <c r="J21" s="116">
        <v>2.23</v>
      </c>
      <c r="K21" s="116">
        <v>2.57</v>
      </c>
      <c r="L21" s="62"/>
      <c r="M21" s="30">
        <f>SUM(L21*$E21*$F21*$G21*$H21*$M$10)</f>
        <v>0</v>
      </c>
      <c r="N21" s="38"/>
      <c r="O21" s="30">
        <f>SUM(N21*$E21*$F21*$G21*$H21*$O$10)</f>
        <v>0</v>
      </c>
      <c r="P21" s="38"/>
      <c r="Q21" s="30">
        <f>SUM(P21*$E21*$F21*$G21*$H21*$Q$10)</f>
        <v>0</v>
      </c>
      <c r="R21" s="38"/>
      <c r="S21" s="30">
        <f>SUM(R21*$E21*$F21*$G21*$H21*$S$10)</f>
        <v>0</v>
      </c>
      <c r="T21" s="33">
        <v>20</v>
      </c>
      <c r="U21" s="30">
        <f t="shared" si="3"/>
        <v>2223661.4399999995</v>
      </c>
      <c r="V21" s="38"/>
      <c r="W21" s="33">
        <f>SUM(V21*$E21*$F21*$G21*$H21*$W$10)</f>
        <v>0</v>
      </c>
      <c r="X21" s="67"/>
      <c r="Y21" s="30">
        <f>SUM(X21*$E21*$F21*$G21*$H21*$Y$10)</f>
        <v>0</v>
      </c>
      <c r="Z21" s="38"/>
      <c r="AA21" s="30">
        <f>SUM(Z21*$E21*$F21*$G21*$H21*$AA$10)</f>
        <v>0</v>
      </c>
      <c r="AB21" s="38"/>
      <c r="AC21" s="30">
        <f>SUM(AB21*$E21*$F21*$G21*$H21*$AC$10)</f>
        <v>0</v>
      </c>
      <c r="AD21" s="38"/>
      <c r="AE21" s="30">
        <f>SUM(AD21*$E21*$F21*$G21*$H21*$AE$10)</f>
        <v>0</v>
      </c>
      <c r="AF21" s="38"/>
      <c r="AG21" s="30">
        <f>AF21*$E21*$F21*$G21*$I21*$AG$10</f>
        <v>0</v>
      </c>
      <c r="AH21" s="38"/>
      <c r="AI21" s="30">
        <f>AH21*$E21*$F21*$G21*$I21*$AI$10</f>
        <v>0</v>
      </c>
      <c r="AJ21" s="67"/>
      <c r="AK21" s="30">
        <f>SUM(AJ21*$E21*$F21*$G21*$H21*$AK$10)</f>
        <v>0</v>
      </c>
      <c r="AL21" s="38"/>
      <c r="AM21" s="33">
        <f>SUM(AL21*$E21*$F21*$G21*$H21*$AM$10)</f>
        <v>0</v>
      </c>
      <c r="AN21" s="38"/>
      <c r="AO21" s="30">
        <f>SUM(AN21*$E21*$F21*$G21*$H21*$AO$10)</f>
        <v>0</v>
      </c>
      <c r="AP21" s="38"/>
      <c r="AQ21" s="30">
        <f>SUM(AP21*$E21*$F21*$G21*$H21*$AQ$10)</f>
        <v>0</v>
      </c>
      <c r="AR21" s="38"/>
      <c r="AS21" s="30">
        <f>SUM(AR21*$E21*$F21*$G21*$H21*$AS$10)</f>
        <v>0</v>
      </c>
      <c r="AT21" s="38"/>
      <c r="AU21" s="30">
        <f>SUM(AT21*$E21*$F21*$G21*$H21*$AU$10)</f>
        <v>0</v>
      </c>
      <c r="AV21" s="38"/>
      <c r="AW21" s="30">
        <f>SUM(AV21*$E21*$F21*$G21*$H21*$AW$10)</f>
        <v>0</v>
      </c>
      <c r="AX21" s="38"/>
      <c r="AY21" s="30">
        <f>SUM(AX21*$E21*$F21*$G21*$H21*$AY$10)</f>
        <v>0</v>
      </c>
      <c r="AZ21" s="38"/>
      <c r="BA21" s="30">
        <f>SUM(AZ21*$E21*$F21*$G21*$H21*$BA$10)</f>
        <v>0</v>
      </c>
      <c r="BB21" s="38"/>
      <c r="BC21" s="30">
        <f>SUM(BB21*$E21*$F21*$G21*$H21*$BC$10)</f>
        <v>0</v>
      </c>
      <c r="BD21" s="38"/>
      <c r="BE21" s="30">
        <f>SUM(BD21*$E21*$F21*$G21*$H21*$BE$10)</f>
        <v>0</v>
      </c>
      <c r="BF21" s="38"/>
      <c r="BG21" s="30">
        <f>SUM(BF21*$E21*$F21*$G21*$H21*$BG$10)</f>
        <v>0</v>
      </c>
      <c r="BH21" s="38"/>
      <c r="BI21" s="30">
        <f>SUM(BH21*$E21*$F21*$G21*$H21*$BI$10)</f>
        <v>0</v>
      </c>
      <c r="BJ21" s="38"/>
      <c r="BK21" s="30">
        <f>BJ21*$E21*$F21*$G21*$I21*$BK$10</f>
        <v>0</v>
      </c>
      <c r="BL21" s="38"/>
      <c r="BM21" s="30">
        <f>BL21*$E21*$F21*$G21*$I21*$BM$10</f>
        <v>0</v>
      </c>
      <c r="BN21" s="38"/>
      <c r="BO21" s="30">
        <f>BN21*$E21*$F21*$G21*$I21*$BO$10</f>
        <v>0</v>
      </c>
      <c r="BP21" s="38"/>
      <c r="BQ21" s="30">
        <f>BP21*$E21*$F21*$G21*$I21*$BQ$10</f>
        <v>0</v>
      </c>
      <c r="BR21" s="38"/>
      <c r="BS21" s="30">
        <f>BR21*$E21*$F21*$G21*$I21*$BS$10</f>
        <v>0</v>
      </c>
      <c r="BT21" s="38"/>
      <c r="BU21" s="30">
        <f>BT21*$E21*$F21*$G21*$I21*$BU$10</f>
        <v>0</v>
      </c>
      <c r="BV21" s="38"/>
      <c r="BW21" s="30">
        <f>BV21*$E21*$F21*$G21*$I21*$BW$10</f>
        <v>0</v>
      </c>
      <c r="BX21" s="38"/>
      <c r="BY21" s="30">
        <f>BX21*$E21*$F21*$G21*$I21*$BY$10</f>
        <v>0</v>
      </c>
      <c r="BZ21" s="38"/>
      <c r="CA21" s="30">
        <f>BZ21*$E21*$F21*$G21*$I21*$CA$10</f>
        <v>0</v>
      </c>
      <c r="CB21" s="38"/>
      <c r="CC21" s="30">
        <f>CB21*$E21*$F21*$G21*$I21*$CC$10</f>
        <v>0</v>
      </c>
      <c r="CD21" s="38"/>
      <c r="CE21" s="30">
        <f>CD21*$E21*$F21*$G21*$I21*$CE$10</f>
        <v>0</v>
      </c>
      <c r="CF21" s="38"/>
      <c r="CG21" s="30">
        <f>CF21*$E21*$F21*$G21*$I21*$CG$10</f>
        <v>0</v>
      </c>
      <c r="CH21" s="38"/>
      <c r="CI21" s="30">
        <f>CH21*$E21*$F21*$G21*$I21*$CI$10</f>
        <v>0</v>
      </c>
      <c r="CJ21" s="38"/>
      <c r="CK21" s="30">
        <f>CJ21*$E21*$F21*$G21*$I21*$CK$10</f>
        <v>0</v>
      </c>
      <c r="CL21" s="38"/>
      <c r="CM21" s="30">
        <f>CL21*$E21*$F21*$G21*$I21*$CM$10</f>
        <v>0</v>
      </c>
      <c r="CN21" s="38"/>
      <c r="CO21" s="30">
        <f>CN21*$E21*$F21*$G21*$J21*$CO$10</f>
        <v>0</v>
      </c>
      <c r="CP21" s="38"/>
      <c r="CQ21" s="30">
        <f>CP21*$E21*$F21*$G21*$K21*$CQ$10</f>
        <v>0</v>
      </c>
      <c r="CR21" s="33"/>
      <c r="CS21" s="30"/>
      <c r="CT21" s="33"/>
      <c r="CU21" s="30"/>
      <c r="CV21" s="85">
        <f t="shared" si="2"/>
        <v>20</v>
      </c>
      <c r="CW21" s="85">
        <f t="shared" si="2"/>
        <v>2223661.4399999995</v>
      </c>
    </row>
    <row r="22" spans="1:101" s="39" customFormat="1" ht="16.5" x14ac:dyDescent="0.25">
      <c r="A22" s="64"/>
      <c r="B22" s="90" t="s">
        <v>129</v>
      </c>
      <c r="C22" s="90"/>
      <c r="D22" s="115" t="s">
        <v>130</v>
      </c>
      <c r="E22" s="112">
        <v>13520</v>
      </c>
      <c r="F22" s="92">
        <v>9.7899999999999991</v>
      </c>
      <c r="G22" s="91">
        <v>0.6</v>
      </c>
      <c r="H22" s="116">
        <v>1.4</v>
      </c>
      <c r="I22" s="116">
        <v>1.68</v>
      </c>
      <c r="J22" s="116">
        <v>2.23</v>
      </c>
      <c r="K22" s="116">
        <v>2.57</v>
      </c>
      <c r="L22" s="62"/>
      <c r="M22" s="30"/>
      <c r="N22" s="38"/>
      <c r="O22" s="30"/>
      <c r="P22" s="38"/>
      <c r="Q22" s="30"/>
      <c r="R22" s="38"/>
      <c r="S22" s="30"/>
      <c r="T22" s="33">
        <v>10</v>
      </c>
      <c r="U22" s="30">
        <f t="shared" si="3"/>
        <v>1111830.7199999997</v>
      </c>
      <c r="V22" s="38"/>
      <c r="W22" s="33"/>
      <c r="X22" s="67"/>
      <c r="Y22" s="30"/>
      <c r="Z22" s="38"/>
      <c r="AA22" s="30"/>
      <c r="AB22" s="38"/>
      <c r="AC22" s="30"/>
      <c r="AD22" s="38"/>
      <c r="AE22" s="30"/>
      <c r="AF22" s="38"/>
      <c r="AG22" s="30"/>
      <c r="AH22" s="38"/>
      <c r="AI22" s="30"/>
      <c r="AJ22" s="67"/>
      <c r="AK22" s="30"/>
      <c r="AL22" s="38"/>
      <c r="AM22" s="33"/>
      <c r="AN22" s="38"/>
      <c r="AO22" s="30"/>
      <c r="AP22" s="38"/>
      <c r="AQ22" s="30"/>
      <c r="AR22" s="38"/>
      <c r="AS22" s="30"/>
      <c r="AT22" s="38"/>
      <c r="AU22" s="30"/>
      <c r="AV22" s="38"/>
      <c r="AW22" s="30"/>
      <c r="AX22" s="38"/>
      <c r="AY22" s="30"/>
      <c r="AZ22" s="38"/>
      <c r="BA22" s="30"/>
      <c r="BB22" s="38"/>
      <c r="BC22" s="30"/>
      <c r="BD22" s="38"/>
      <c r="BE22" s="30"/>
      <c r="BF22" s="38"/>
      <c r="BG22" s="30"/>
      <c r="BH22" s="38"/>
      <c r="BI22" s="30"/>
      <c r="BJ22" s="38"/>
      <c r="BK22" s="30"/>
      <c r="BL22" s="38"/>
      <c r="BM22" s="30"/>
      <c r="BN22" s="38"/>
      <c r="BO22" s="30"/>
      <c r="BP22" s="38"/>
      <c r="BQ22" s="30"/>
      <c r="BR22" s="38"/>
      <c r="BS22" s="30"/>
      <c r="BT22" s="38"/>
      <c r="BU22" s="30"/>
      <c r="BV22" s="38"/>
      <c r="BW22" s="30"/>
      <c r="BX22" s="38"/>
      <c r="BY22" s="30"/>
      <c r="BZ22" s="38"/>
      <c r="CA22" s="30"/>
      <c r="CB22" s="38"/>
      <c r="CC22" s="30"/>
      <c r="CD22" s="38"/>
      <c r="CE22" s="30"/>
      <c r="CF22" s="38"/>
      <c r="CG22" s="30"/>
      <c r="CH22" s="38"/>
      <c r="CI22" s="30"/>
      <c r="CJ22" s="38"/>
      <c r="CK22" s="30"/>
      <c r="CL22" s="38"/>
      <c r="CM22" s="30"/>
      <c r="CN22" s="38"/>
      <c r="CO22" s="30"/>
      <c r="CP22" s="38"/>
      <c r="CQ22" s="30"/>
      <c r="CR22" s="33"/>
      <c r="CS22" s="30"/>
      <c r="CT22" s="33"/>
      <c r="CU22" s="30"/>
      <c r="CV22" s="85">
        <f t="shared" si="2"/>
        <v>10</v>
      </c>
      <c r="CW22" s="85">
        <f t="shared" si="2"/>
        <v>1111830.7199999997</v>
      </c>
    </row>
    <row r="23" spans="1:101" s="39" customFormat="1" ht="45" x14ac:dyDescent="0.25">
      <c r="A23" s="64"/>
      <c r="B23" s="90" t="s">
        <v>131</v>
      </c>
      <c r="C23" s="90"/>
      <c r="D23" s="115" t="s">
        <v>132</v>
      </c>
      <c r="E23" s="112">
        <v>13520</v>
      </c>
      <c r="F23" s="92">
        <v>9.7899999999999991</v>
      </c>
      <c r="G23" s="91">
        <v>0.19</v>
      </c>
      <c r="H23" s="116">
        <v>1.4</v>
      </c>
      <c r="I23" s="116">
        <v>1.68</v>
      </c>
      <c r="J23" s="116">
        <v>2.23</v>
      </c>
      <c r="K23" s="116">
        <v>2.57</v>
      </c>
      <c r="L23" s="62"/>
      <c r="M23" s="30"/>
      <c r="N23" s="38"/>
      <c r="O23" s="30"/>
      <c r="P23" s="38"/>
      <c r="Q23" s="30"/>
      <c r="R23" s="38"/>
      <c r="S23" s="30"/>
      <c r="T23" s="33">
        <v>400</v>
      </c>
      <c r="U23" s="30">
        <f t="shared" si="3"/>
        <v>14083189.119999997</v>
      </c>
      <c r="V23" s="38"/>
      <c r="W23" s="33"/>
      <c r="X23" s="67"/>
      <c r="Y23" s="30"/>
      <c r="Z23" s="38"/>
      <c r="AA23" s="30"/>
      <c r="AB23" s="38"/>
      <c r="AC23" s="30"/>
      <c r="AD23" s="38"/>
      <c r="AE23" s="30"/>
      <c r="AF23" s="38"/>
      <c r="AG23" s="30"/>
      <c r="AH23" s="38"/>
      <c r="AI23" s="30"/>
      <c r="AJ23" s="67"/>
      <c r="AK23" s="30"/>
      <c r="AL23" s="38"/>
      <c r="AM23" s="33"/>
      <c r="AN23" s="38"/>
      <c r="AO23" s="30"/>
      <c r="AP23" s="38"/>
      <c r="AQ23" s="30"/>
      <c r="AR23" s="38"/>
      <c r="AS23" s="30"/>
      <c r="AT23" s="38"/>
      <c r="AU23" s="30"/>
      <c r="AV23" s="38"/>
      <c r="AW23" s="30"/>
      <c r="AX23" s="38"/>
      <c r="AY23" s="30"/>
      <c r="AZ23" s="38"/>
      <c r="BA23" s="30"/>
      <c r="BB23" s="38"/>
      <c r="BC23" s="30"/>
      <c r="BD23" s="38"/>
      <c r="BE23" s="30"/>
      <c r="BF23" s="38"/>
      <c r="BG23" s="30"/>
      <c r="BH23" s="38"/>
      <c r="BI23" s="30"/>
      <c r="BJ23" s="38"/>
      <c r="BK23" s="30"/>
      <c r="BL23" s="38"/>
      <c r="BM23" s="30"/>
      <c r="BN23" s="38"/>
      <c r="BO23" s="30"/>
      <c r="BP23" s="38"/>
      <c r="BQ23" s="30"/>
      <c r="BR23" s="38"/>
      <c r="BS23" s="30"/>
      <c r="BT23" s="38"/>
      <c r="BU23" s="30"/>
      <c r="BV23" s="38"/>
      <c r="BW23" s="30"/>
      <c r="BX23" s="38"/>
      <c r="BY23" s="30"/>
      <c r="BZ23" s="38"/>
      <c r="CA23" s="30"/>
      <c r="CB23" s="38"/>
      <c r="CC23" s="30"/>
      <c r="CD23" s="38"/>
      <c r="CE23" s="30"/>
      <c r="CF23" s="38"/>
      <c r="CG23" s="30"/>
      <c r="CH23" s="38"/>
      <c r="CI23" s="30"/>
      <c r="CJ23" s="38"/>
      <c r="CK23" s="30"/>
      <c r="CL23" s="38"/>
      <c r="CM23" s="30"/>
      <c r="CN23" s="38"/>
      <c r="CO23" s="30"/>
      <c r="CP23" s="38"/>
      <c r="CQ23" s="30"/>
      <c r="CR23" s="33">
        <v>3</v>
      </c>
      <c r="CS23" s="30">
        <f>CR23*E23*F23*G23*CS10</f>
        <v>75445.655999999988</v>
      </c>
      <c r="CT23" s="33"/>
      <c r="CU23" s="30"/>
      <c r="CV23" s="85">
        <f t="shared" si="2"/>
        <v>403</v>
      </c>
      <c r="CW23" s="85">
        <f t="shared" si="2"/>
        <v>14158634.775999997</v>
      </c>
    </row>
    <row r="24" spans="1:101" s="4" customFormat="1" ht="30" x14ac:dyDescent="0.25">
      <c r="A24" s="43"/>
      <c r="B24" s="43">
        <v>6</v>
      </c>
      <c r="C24" s="159" t="s">
        <v>323</v>
      </c>
      <c r="D24" s="111" t="s">
        <v>133</v>
      </c>
      <c r="E24" s="112">
        <v>13520</v>
      </c>
      <c r="F24" s="112">
        <v>0.33</v>
      </c>
      <c r="G24" s="44">
        <v>1</v>
      </c>
      <c r="H24" s="112">
        <v>1.4</v>
      </c>
      <c r="I24" s="112">
        <v>1.68</v>
      </c>
      <c r="J24" s="112">
        <v>2.23</v>
      </c>
      <c r="K24" s="112">
        <v>2.57</v>
      </c>
      <c r="L24" s="40">
        <v>0</v>
      </c>
      <c r="M24" s="30">
        <f>SUM(L24*$E24*$F24*$G24*$H24*$M$10)</f>
        <v>0</v>
      </c>
      <c r="N24" s="36">
        <v>0</v>
      </c>
      <c r="O24" s="30">
        <f>SUM(N24*$E24*$F24*$G24*$H24*$O$10)</f>
        <v>0</v>
      </c>
      <c r="P24" s="36">
        <v>0</v>
      </c>
      <c r="Q24" s="30">
        <f>SUM(P24*$E24*$F24*$G24*$H24*$Q$10)</f>
        <v>0</v>
      </c>
      <c r="R24" s="36">
        <v>0</v>
      </c>
      <c r="S24" s="30">
        <f>SUM(R24*$E24*$F24*$G24*$H24*$S$10)</f>
        <v>0</v>
      </c>
      <c r="T24" s="36">
        <v>0</v>
      </c>
      <c r="U24" s="30">
        <f t="shared" si="3"/>
        <v>0</v>
      </c>
      <c r="V24" s="36"/>
      <c r="W24" s="33">
        <f>SUM(V24*$E24*$F24*$G24*$H24*$W$10)</f>
        <v>0</v>
      </c>
      <c r="X24" s="41"/>
      <c r="Y24" s="30">
        <f>SUM(X24*$E24*$F24*$G24*$H24*$Y$10)</f>
        <v>0</v>
      </c>
      <c r="Z24" s="36">
        <v>0</v>
      </c>
      <c r="AA24" s="30">
        <f>SUM(Z24*$E24*$F24*$G24*$H24*$AA$10)</f>
        <v>0</v>
      </c>
      <c r="AB24" s="36">
        <v>0</v>
      </c>
      <c r="AC24" s="30">
        <f>SUM(AB24*$E24*$F24*$G24*$H24*$AC$10)</f>
        <v>0</v>
      </c>
      <c r="AD24" s="36">
        <v>15</v>
      </c>
      <c r="AE24" s="30">
        <f>SUM(AD24*$E24*$F24*$G24*$H24*$AE$10)</f>
        <v>93693.599999999991</v>
      </c>
      <c r="AF24" s="36">
        <v>0</v>
      </c>
      <c r="AG24" s="30">
        <f>AF24*$E24*$F24*$G24*$I24*$AG$10</f>
        <v>0</v>
      </c>
      <c r="AH24" s="36"/>
      <c r="AI24" s="30">
        <f>AH24*$E24*$F24*$G24*$I24*$AI$10</f>
        <v>0</v>
      </c>
      <c r="AJ24" s="41"/>
      <c r="AK24" s="30">
        <f>SUM(AJ24*$E24*$F24*$G24*$H24*$AK$10)</f>
        <v>0</v>
      </c>
      <c r="AL24" s="33">
        <v>315</v>
      </c>
      <c r="AM24" s="33">
        <f>SUM(AL24*$E24*$F24*$G24*$H24*$AM$10)</f>
        <v>1967565.5999999999</v>
      </c>
      <c r="AN24" s="36">
        <v>0</v>
      </c>
      <c r="AO24" s="30">
        <f>SUM(AN24*$E24*$F24*$G24*$H24*$AO$10)</f>
        <v>0</v>
      </c>
      <c r="AP24" s="36">
        <v>0</v>
      </c>
      <c r="AQ24" s="30">
        <f>SUM(AP24*$E24*$F24*$G24*$H24*$AQ$10)</f>
        <v>0</v>
      </c>
      <c r="AR24" s="36"/>
      <c r="AS24" s="30">
        <f>SUM(AR24*$E24*$F24*$G24*$H24*$AS$10)</f>
        <v>0</v>
      </c>
      <c r="AT24" s="36"/>
      <c r="AU24" s="30">
        <f>SUM(AT24*$E24*$F24*$G24*$H24*$AU$10)</f>
        <v>0</v>
      </c>
      <c r="AV24" s="36"/>
      <c r="AW24" s="30">
        <f>SUM(AV24*$E24*$F24*$G24*$H24*$AW$10)</f>
        <v>0</v>
      </c>
      <c r="AX24" s="36"/>
      <c r="AY24" s="30">
        <f>SUM(AX24*$E24*$F24*$G24*$H24*$AY$10)</f>
        <v>0</v>
      </c>
      <c r="AZ24" s="36">
        <v>10</v>
      </c>
      <c r="BA24" s="30">
        <f>SUM(AZ24*$E24*$F24*$G24*$H24*$BA$10)</f>
        <v>62462.399999999994</v>
      </c>
      <c r="BB24" s="36">
        <v>0</v>
      </c>
      <c r="BC24" s="30">
        <f>SUM(BB24*$E24*$F24*$G24*$H24*$BC$10)</f>
        <v>0</v>
      </c>
      <c r="BD24" s="36">
        <v>0</v>
      </c>
      <c r="BE24" s="30">
        <f>SUM(BD24*$E24*$F24*$G24*$H24*$BE$10)</f>
        <v>0</v>
      </c>
      <c r="BF24" s="36"/>
      <c r="BG24" s="30">
        <f>SUM(BF24*$E24*$F24*$G24*$H24*$BG$10)</f>
        <v>0</v>
      </c>
      <c r="BH24" s="36"/>
      <c r="BI24" s="30">
        <f>SUM(BH24*$E24*$F24*$G24*$H24*$BI$10)</f>
        <v>0</v>
      </c>
      <c r="BJ24" s="36">
        <v>0</v>
      </c>
      <c r="BK24" s="30">
        <f>BJ24*$E24*$F24*$G24*$I24*$BK$10</f>
        <v>0</v>
      </c>
      <c r="BL24" s="36">
        <v>0</v>
      </c>
      <c r="BM24" s="30">
        <f>BL24*$E24*$F24*$G24*$I24*$BM$10</f>
        <v>0</v>
      </c>
      <c r="BN24" s="36">
        <v>0</v>
      </c>
      <c r="BO24" s="30">
        <f>BN24*$E24*$F24*$G24*$I24*$BO$10</f>
        <v>0</v>
      </c>
      <c r="BP24" s="36">
        <v>0</v>
      </c>
      <c r="BQ24" s="30">
        <f>BP24*$E24*$F24*$G24*$I24*$BQ$10</f>
        <v>0</v>
      </c>
      <c r="BR24" s="36">
        <v>0</v>
      </c>
      <c r="BS24" s="30">
        <f>BR24*$E24*$F24*$G24*$I24*$BS$10</f>
        <v>0</v>
      </c>
      <c r="BT24" s="36"/>
      <c r="BU24" s="30">
        <f>BT24*$E24*$F24*$G24*$I24*$BU$10</f>
        <v>0</v>
      </c>
      <c r="BV24" s="36">
        <v>150</v>
      </c>
      <c r="BW24" s="30">
        <f>BV24*$E24*$F24*$G24*$I24*$BW$10</f>
        <v>1124323.2</v>
      </c>
      <c r="BX24" s="36"/>
      <c r="BY24" s="30">
        <f>BX24*$E24*$F24*$G24*$I24*$BY$10</f>
        <v>0</v>
      </c>
      <c r="BZ24" s="36"/>
      <c r="CA24" s="30">
        <f>BZ24*$E24*$F24*$G24*$I24*$CA$10</f>
        <v>0</v>
      </c>
      <c r="CB24" s="36">
        <v>0</v>
      </c>
      <c r="CC24" s="30">
        <f>CB24*$E24*$F24*$G24*$I24*$CC$10</f>
        <v>0</v>
      </c>
      <c r="CD24" s="36"/>
      <c r="CE24" s="30">
        <f>CD24*$E24*$F24*$G24*$I24*$CE$10</f>
        <v>0</v>
      </c>
      <c r="CF24" s="36"/>
      <c r="CG24" s="30">
        <f>CF24*$E24*$F24*$G24*$I24*$CG$10</f>
        <v>0</v>
      </c>
      <c r="CH24" s="36"/>
      <c r="CI24" s="30">
        <f>CH24*$E24*$F24*$G24*$I24*$CI$10</f>
        <v>0</v>
      </c>
      <c r="CJ24" s="36"/>
      <c r="CK24" s="30">
        <f>CJ24*$E24*$F24*$G24*$I24*$CK$10</f>
        <v>0</v>
      </c>
      <c r="CL24" s="36">
        <v>0</v>
      </c>
      <c r="CM24" s="30">
        <f>CL24*$E24*$F24*$G24*$I24*$CM$10</f>
        <v>0</v>
      </c>
      <c r="CN24" s="36">
        <v>0</v>
      </c>
      <c r="CO24" s="30">
        <f>CN24*$E24*$F24*$G24*$J24*$CO$10</f>
        <v>0</v>
      </c>
      <c r="CP24" s="36"/>
      <c r="CQ24" s="30">
        <f>CP24*$E24*$F24*$G24*$K24*$CQ$10</f>
        <v>0</v>
      </c>
      <c r="CR24" s="33"/>
      <c r="CS24" s="30">
        <f>CR24*E24*F24*G24</f>
        <v>0</v>
      </c>
      <c r="CT24" s="33"/>
      <c r="CU24" s="30"/>
      <c r="CV24" s="85">
        <f t="shared" si="2"/>
        <v>490</v>
      </c>
      <c r="CW24" s="85">
        <f t="shared" si="2"/>
        <v>3248044.8</v>
      </c>
    </row>
    <row r="25" spans="1:101" s="4" customFormat="1" ht="26.25" customHeight="1" x14ac:dyDescent="0.25">
      <c r="A25" s="43"/>
      <c r="B25" s="43">
        <v>7</v>
      </c>
      <c r="C25" s="159" t="s">
        <v>324</v>
      </c>
      <c r="D25" s="111" t="s">
        <v>134</v>
      </c>
      <c r="E25" s="112">
        <v>13520</v>
      </c>
      <c r="F25" s="112">
        <v>1.04</v>
      </c>
      <c r="G25" s="44">
        <v>1</v>
      </c>
      <c r="H25" s="112">
        <v>1.4</v>
      </c>
      <c r="I25" s="112">
        <v>1.68</v>
      </c>
      <c r="J25" s="112">
        <v>2.23</v>
      </c>
      <c r="K25" s="112">
        <v>2.57</v>
      </c>
      <c r="L25" s="29"/>
      <c r="M25" s="30">
        <f>SUM(L25*$E25*$F25*$G25*$H25*$M$10)</f>
        <v>0</v>
      </c>
      <c r="N25" s="31"/>
      <c r="O25" s="30">
        <f>SUM(N25*$E25*$F25*$G25*$H25*$O$10)</f>
        <v>0</v>
      </c>
      <c r="P25" s="31"/>
      <c r="Q25" s="30">
        <f>SUM(P25*$E25*$F25*$G25*$H25*$Q$10)</f>
        <v>0</v>
      </c>
      <c r="R25" s="31"/>
      <c r="S25" s="30">
        <f>SUM(R25*$E25*$F25*$G25*$H25*$S$10)</f>
        <v>0</v>
      </c>
      <c r="T25" s="31"/>
      <c r="U25" s="30">
        <f t="shared" si="3"/>
        <v>0</v>
      </c>
      <c r="V25" s="31"/>
      <c r="W25" s="33">
        <f>SUM(V25*$E25*$F25*$G25*$H25*$W$10)</f>
        <v>0</v>
      </c>
      <c r="X25" s="34"/>
      <c r="Y25" s="30">
        <f>SUM(X25*$E25*$F25*$G25*$H25*$Y$10)</f>
        <v>0</v>
      </c>
      <c r="Z25" s="31"/>
      <c r="AA25" s="30">
        <f>SUM(Z25*$E25*$F25*$G25*$H25*$AA$10)</f>
        <v>0</v>
      </c>
      <c r="AB25" s="31"/>
      <c r="AC25" s="30">
        <f>SUM(AB25*$E25*$F25*$G25*$H25*$AC$10)</f>
        <v>0</v>
      </c>
      <c r="AD25" s="31"/>
      <c r="AE25" s="30">
        <f>SUM(AD25*$E25*$F25*$G25*$H25*$AE$10)</f>
        <v>0</v>
      </c>
      <c r="AF25" s="31"/>
      <c r="AG25" s="30">
        <f>AF25*$E25*$F25*$G25*$I25*$AG$10</f>
        <v>0</v>
      </c>
      <c r="AH25" s="31"/>
      <c r="AI25" s="30">
        <f>AH25*$E25*$F25*$G25*$I25*$AI$10</f>
        <v>0</v>
      </c>
      <c r="AJ25" s="34"/>
      <c r="AK25" s="30">
        <f>SUM(AJ25*$E25*$F25*$G25*$H25*$AK$10)</f>
        <v>0</v>
      </c>
      <c r="AL25" s="32">
        <v>440</v>
      </c>
      <c r="AM25" s="33">
        <f>SUM(AL25*$E25*$F25*$G25*$H25*$AM$10)</f>
        <v>8661452.7999999989</v>
      </c>
      <c r="AN25" s="31"/>
      <c r="AO25" s="30">
        <f>SUM(AN25*$E25*$F25*$G25*$H25*$AO$10)</f>
        <v>0</v>
      </c>
      <c r="AP25" s="31"/>
      <c r="AQ25" s="30">
        <f>SUM(AP25*$E25*$F25*$G25*$H25*$AQ$10)</f>
        <v>0</v>
      </c>
      <c r="AR25" s="31"/>
      <c r="AS25" s="30">
        <f>SUM(AR25*$E25*$F25*$G25*$H25*$AS$10)</f>
        <v>0</v>
      </c>
      <c r="AT25" s="31"/>
      <c r="AU25" s="30">
        <f>SUM(AT25*$E25*$F25*$G25*$H25*$AU$10)</f>
        <v>0</v>
      </c>
      <c r="AV25" s="31"/>
      <c r="AW25" s="30">
        <f>SUM(AV25*$E25*$F25*$G25*$H25*$AW$10)</f>
        <v>0</v>
      </c>
      <c r="AX25" s="31"/>
      <c r="AY25" s="30">
        <f>SUM(AX25*$E25*$F25*$G25*$H25*$AY$10)</f>
        <v>0</v>
      </c>
      <c r="AZ25" s="31">
        <v>55</v>
      </c>
      <c r="BA25" s="30">
        <f>SUM(AZ25*$E25*$F25*$G25*$H25*$BA$10)</f>
        <v>1082681.5999999999</v>
      </c>
      <c r="BB25" s="31">
        <v>100</v>
      </c>
      <c r="BC25" s="30">
        <f>SUM(BB25*$E25*$F25*$G25*$H25*$BC$10)</f>
        <v>1968511.9999999998</v>
      </c>
      <c r="BD25" s="31"/>
      <c r="BE25" s="30">
        <f>SUM(BD25*$E25*$F25*$G25*$H25*$BE$10)</f>
        <v>0</v>
      </c>
      <c r="BF25" s="31"/>
      <c r="BG25" s="30">
        <f>SUM(BF25*$E25*$F25*$G25*$H25*$BG$10)</f>
        <v>0</v>
      </c>
      <c r="BH25" s="31">
        <v>30</v>
      </c>
      <c r="BI25" s="30">
        <f>SUM(BH25*$E25*$F25*$G25*$H25*$BI$10)</f>
        <v>590553.59999999998</v>
      </c>
      <c r="BJ25" s="31"/>
      <c r="BK25" s="30">
        <f>BJ25*$E25*$F25*$G25*$I25*$BK$10</f>
        <v>0</v>
      </c>
      <c r="BL25" s="36"/>
      <c r="BM25" s="30">
        <f>BL25*$E25*$F25*$G25*$I25*$BM$10</f>
        <v>0</v>
      </c>
      <c r="BN25" s="36"/>
      <c r="BO25" s="30">
        <f>BN25*$E25*$F25*$G25*$I25*$BO$10</f>
        <v>0</v>
      </c>
      <c r="BP25" s="31"/>
      <c r="BQ25" s="30">
        <f>BP25*$E25*$F25*$G25*$I25*$BQ$10</f>
        <v>0</v>
      </c>
      <c r="BR25" s="31"/>
      <c r="BS25" s="30">
        <f>BR25*$E25*$F25*$G25*$I25*$BS$10</f>
        <v>0</v>
      </c>
      <c r="BT25" s="36">
        <v>100</v>
      </c>
      <c r="BU25" s="30">
        <f>BT25*$E25*$F25*$G25*$I25*$BU$10</f>
        <v>2362214.3999999999</v>
      </c>
      <c r="BV25" s="31"/>
      <c r="BW25" s="30">
        <f>BV25*$E25*$F25*$G25*$I25*$BW$10</f>
        <v>0</v>
      </c>
      <c r="BX25" s="31"/>
      <c r="BY25" s="30">
        <f>BX25*$E25*$F25*$G25*$I25*$BY$10</f>
        <v>0</v>
      </c>
      <c r="BZ25" s="31"/>
      <c r="CA25" s="30">
        <f>BZ25*$E25*$F25*$G25*$I25*$CA$10</f>
        <v>0</v>
      </c>
      <c r="CB25" s="31"/>
      <c r="CC25" s="30">
        <f>CB25*$E25*$F25*$G25*$I25*$CC$10</f>
        <v>0</v>
      </c>
      <c r="CD25" s="31"/>
      <c r="CE25" s="30">
        <f>CD25*$E25*$F25*$G25*$I25*$CE$10</f>
        <v>0</v>
      </c>
      <c r="CF25" s="31"/>
      <c r="CG25" s="30">
        <f>CF25*$E25*$F25*$G25*$I25*$CG$10</f>
        <v>0</v>
      </c>
      <c r="CH25" s="31"/>
      <c r="CI25" s="30">
        <f>CH25*$E25*$F25*$G25*$I25*$CI$10</f>
        <v>0</v>
      </c>
      <c r="CJ25" s="31"/>
      <c r="CK25" s="30">
        <f>CJ25*$E25*$F25*$G25*$I25*$CK$10</f>
        <v>0</v>
      </c>
      <c r="CL25" s="31"/>
      <c r="CM25" s="30">
        <f>CL25*$E25*$F25*$G25*$I25*$CM$10</f>
        <v>0</v>
      </c>
      <c r="CN25" s="31"/>
      <c r="CO25" s="30">
        <f>CN25*$E25*$F25*$G25*$J25*$CO$10</f>
        <v>0</v>
      </c>
      <c r="CP25" s="31"/>
      <c r="CQ25" s="30">
        <f>CP25*$E25*$F25*$G25*$K25*$CQ$10</f>
        <v>0</v>
      </c>
      <c r="CR25" s="32"/>
      <c r="CS25" s="30">
        <f>CR25*E25*F25*G25</f>
        <v>0</v>
      </c>
      <c r="CT25" s="33"/>
      <c r="CU25" s="30"/>
      <c r="CV25" s="85">
        <f t="shared" si="2"/>
        <v>725</v>
      </c>
      <c r="CW25" s="85">
        <f t="shared" si="2"/>
        <v>14665414.399999999</v>
      </c>
    </row>
    <row r="26" spans="1:101" s="96" customFormat="1" x14ac:dyDescent="0.25">
      <c r="A26" s="59">
        <v>3</v>
      </c>
      <c r="B26" s="59"/>
      <c r="C26" s="160"/>
      <c r="D26" s="110" t="s">
        <v>135</v>
      </c>
      <c r="E26" s="112">
        <v>13520</v>
      </c>
      <c r="F26" s="45">
        <v>0.98</v>
      </c>
      <c r="G26" s="26">
        <v>1</v>
      </c>
      <c r="H26" s="118"/>
      <c r="I26" s="118"/>
      <c r="J26" s="118"/>
      <c r="K26" s="118">
        <v>2.57</v>
      </c>
      <c r="L26" s="94">
        <f>L27</f>
        <v>0</v>
      </c>
      <c r="M26" s="94">
        <f t="shared" ref="M26:BX26" si="4">M27</f>
        <v>0</v>
      </c>
      <c r="N26" s="94">
        <f t="shared" si="4"/>
        <v>0</v>
      </c>
      <c r="O26" s="94">
        <f t="shared" si="4"/>
        <v>0</v>
      </c>
      <c r="P26" s="95">
        <f t="shared" si="4"/>
        <v>0</v>
      </c>
      <c r="Q26" s="94">
        <f t="shared" si="4"/>
        <v>0</v>
      </c>
      <c r="R26" s="94">
        <f t="shared" si="4"/>
        <v>0</v>
      </c>
      <c r="S26" s="94">
        <f t="shared" si="4"/>
        <v>0</v>
      </c>
      <c r="T26" s="94">
        <f t="shared" si="4"/>
        <v>0</v>
      </c>
      <c r="U26" s="94">
        <f t="shared" si="4"/>
        <v>0</v>
      </c>
      <c r="V26" s="94">
        <f t="shared" si="4"/>
        <v>0</v>
      </c>
      <c r="W26" s="94">
        <f t="shared" si="4"/>
        <v>0</v>
      </c>
      <c r="X26" s="94">
        <f t="shared" si="4"/>
        <v>0</v>
      </c>
      <c r="Y26" s="94">
        <f t="shared" si="4"/>
        <v>0</v>
      </c>
      <c r="Z26" s="94">
        <f t="shared" si="4"/>
        <v>0</v>
      </c>
      <c r="AA26" s="94">
        <f t="shared" si="4"/>
        <v>0</v>
      </c>
      <c r="AB26" s="94">
        <f t="shared" si="4"/>
        <v>0</v>
      </c>
      <c r="AC26" s="94">
        <f t="shared" si="4"/>
        <v>0</v>
      </c>
      <c r="AD26" s="94">
        <f t="shared" si="4"/>
        <v>0</v>
      </c>
      <c r="AE26" s="94">
        <f t="shared" si="4"/>
        <v>0</v>
      </c>
      <c r="AF26" s="94">
        <f t="shared" si="4"/>
        <v>0</v>
      </c>
      <c r="AG26" s="94">
        <f t="shared" si="4"/>
        <v>0</v>
      </c>
      <c r="AH26" s="94">
        <f t="shared" si="4"/>
        <v>0</v>
      </c>
      <c r="AI26" s="94">
        <f t="shared" si="4"/>
        <v>0</v>
      </c>
      <c r="AJ26" s="94">
        <f t="shared" si="4"/>
        <v>5</v>
      </c>
      <c r="AK26" s="94">
        <f t="shared" si="4"/>
        <v>92747.199999999997</v>
      </c>
      <c r="AL26" s="94">
        <f t="shared" si="4"/>
        <v>0</v>
      </c>
      <c r="AM26" s="94">
        <f t="shared" si="4"/>
        <v>0</v>
      </c>
      <c r="AN26" s="94">
        <f t="shared" si="4"/>
        <v>0</v>
      </c>
      <c r="AO26" s="94">
        <f t="shared" si="4"/>
        <v>0</v>
      </c>
      <c r="AP26" s="94">
        <f t="shared" si="4"/>
        <v>0</v>
      </c>
      <c r="AQ26" s="94">
        <f t="shared" si="4"/>
        <v>0</v>
      </c>
      <c r="AR26" s="94">
        <f t="shared" si="4"/>
        <v>0</v>
      </c>
      <c r="AS26" s="94">
        <f t="shared" si="4"/>
        <v>0</v>
      </c>
      <c r="AT26" s="94">
        <f t="shared" si="4"/>
        <v>0</v>
      </c>
      <c r="AU26" s="94">
        <f t="shared" si="4"/>
        <v>0</v>
      </c>
      <c r="AV26" s="94">
        <f t="shared" si="4"/>
        <v>0</v>
      </c>
      <c r="AW26" s="94">
        <f t="shared" si="4"/>
        <v>0</v>
      </c>
      <c r="AX26" s="94">
        <f t="shared" si="4"/>
        <v>0</v>
      </c>
      <c r="AY26" s="94">
        <f t="shared" si="4"/>
        <v>0</v>
      </c>
      <c r="AZ26" s="94">
        <f t="shared" si="4"/>
        <v>0</v>
      </c>
      <c r="BA26" s="94">
        <f t="shared" si="4"/>
        <v>0</v>
      </c>
      <c r="BB26" s="94">
        <f t="shared" si="4"/>
        <v>0</v>
      </c>
      <c r="BC26" s="94">
        <f t="shared" si="4"/>
        <v>0</v>
      </c>
      <c r="BD26" s="94">
        <f t="shared" si="4"/>
        <v>0</v>
      </c>
      <c r="BE26" s="94">
        <f t="shared" si="4"/>
        <v>0</v>
      </c>
      <c r="BF26" s="94">
        <f t="shared" si="4"/>
        <v>0</v>
      </c>
      <c r="BG26" s="94">
        <f t="shared" si="4"/>
        <v>0</v>
      </c>
      <c r="BH26" s="94">
        <f t="shared" si="4"/>
        <v>0</v>
      </c>
      <c r="BI26" s="94">
        <f t="shared" si="4"/>
        <v>0</v>
      </c>
      <c r="BJ26" s="94">
        <f t="shared" si="4"/>
        <v>0</v>
      </c>
      <c r="BK26" s="94">
        <f t="shared" si="4"/>
        <v>0</v>
      </c>
      <c r="BL26" s="94">
        <f t="shared" si="4"/>
        <v>0</v>
      </c>
      <c r="BM26" s="94">
        <f t="shared" si="4"/>
        <v>0</v>
      </c>
      <c r="BN26" s="94">
        <f t="shared" si="4"/>
        <v>0</v>
      </c>
      <c r="BO26" s="94">
        <f t="shared" si="4"/>
        <v>0</v>
      </c>
      <c r="BP26" s="94">
        <f t="shared" si="4"/>
        <v>0</v>
      </c>
      <c r="BQ26" s="94">
        <f t="shared" si="4"/>
        <v>0</v>
      </c>
      <c r="BR26" s="94">
        <f t="shared" si="4"/>
        <v>0</v>
      </c>
      <c r="BS26" s="94">
        <f t="shared" si="4"/>
        <v>0</v>
      </c>
      <c r="BT26" s="94">
        <f t="shared" si="4"/>
        <v>0</v>
      </c>
      <c r="BU26" s="94">
        <f t="shared" si="4"/>
        <v>0</v>
      </c>
      <c r="BV26" s="94">
        <f t="shared" si="4"/>
        <v>4</v>
      </c>
      <c r="BW26" s="94">
        <f t="shared" si="4"/>
        <v>89037.312000000005</v>
      </c>
      <c r="BX26" s="94">
        <f t="shared" si="4"/>
        <v>0</v>
      </c>
      <c r="BY26" s="94">
        <f t="shared" ref="BY26:CW26" si="5">BY27</f>
        <v>0</v>
      </c>
      <c r="BZ26" s="94">
        <f t="shared" si="5"/>
        <v>0</v>
      </c>
      <c r="CA26" s="94">
        <f t="shared" si="5"/>
        <v>0</v>
      </c>
      <c r="CB26" s="94">
        <f t="shared" si="5"/>
        <v>0</v>
      </c>
      <c r="CC26" s="94">
        <f t="shared" si="5"/>
        <v>0</v>
      </c>
      <c r="CD26" s="94">
        <f t="shared" si="5"/>
        <v>0</v>
      </c>
      <c r="CE26" s="94">
        <f t="shared" si="5"/>
        <v>0</v>
      </c>
      <c r="CF26" s="94">
        <f t="shared" si="5"/>
        <v>0</v>
      </c>
      <c r="CG26" s="94">
        <f t="shared" si="5"/>
        <v>0</v>
      </c>
      <c r="CH26" s="94">
        <f t="shared" si="5"/>
        <v>0</v>
      </c>
      <c r="CI26" s="94">
        <f t="shared" si="5"/>
        <v>0</v>
      </c>
      <c r="CJ26" s="94">
        <f t="shared" si="5"/>
        <v>0</v>
      </c>
      <c r="CK26" s="94">
        <f t="shared" si="5"/>
        <v>0</v>
      </c>
      <c r="CL26" s="94">
        <f t="shared" si="5"/>
        <v>0</v>
      </c>
      <c r="CM26" s="94">
        <f t="shared" si="5"/>
        <v>0</v>
      </c>
      <c r="CN26" s="94">
        <f t="shared" si="5"/>
        <v>0</v>
      </c>
      <c r="CO26" s="94">
        <f t="shared" si="5"/>
        <v>0</v>
      </c>
      <c r="CP26" s="94">
        <f t="shared" si="5"/>
        <v>0</v>
      </c>
      <c r="CQ26" s="94">
        <f t="shared" si="5"/>
        <v>0</v>
      </c>
      <c r="CR26" s="94">
        <f t="shared" si="5"/>
        <v>0</v>
      </c>
      <c r="CS26" s="94">
        <f t="shared" si="5"/>
        <v>0</v>
      </c>
      <c r="CT26" s="94">
        <f t="shared" si="5"/>
        <v>0</v>
      </c>
      <c r="CU26" s="94">
        <f t="shared" si="5"/>
        <v>0</v>
      </c>
      <c r="CV26" s="94">
        <f t="shared" si="5"/>
        <v>9</v>
      </c>
      <c r="CW26" s="94">
        <f t="shared" si="5"/>
        <v>181784.51199999999</v>
      </c>
    </row>
    <row r="27" spans="1:101" s="4" customFormat="1" ht="30" x14ac:dyDescent="0.25">
      <c r="A27" s="43"/>
      <c r="B27" s="43">
        <v>8</v>
      </c>
      <c r="C27" s="159" t="s">
        <v>325</v>
      </c>
      <c r="D27" s="115" t="s">
        <v>136</v>
      </c>
      <c r="E27" s="112">
        <v>13520</v>
      </c>
      <c r="F27" s="28">
        <v>0.98</v>
      </c>
      <c r="G27" s="44">
        <v>1</v>
      </c>
      <c r="H27" s="112">
        <v>1.4</v>
      </c>
      <c r="I27" s="112">
        <v>1.68</v>
      </c>
      <c r="J27" s="112">
        <v>2.23</v>
      </c>
      <c r="K27" s="112">
        <v>2.57</v>
      </c>
      <c r="L27" s="40"/>
      <c r="M27" s="30">
        <f>SUM(L27*$E27*$F27*$G27*$H27*$M$10)</f>
        <v>0</v>
      </c>
      <c r="N27" s="40"/>
      <c r="O27" s="30">
        <f>SUM(N27*$E27*$F27*$G27*$H27*$O$10)</f>
        <v>0</v>
      </c>
      <c r="P27" s="40"/>
      <c r="Q27" s="30">
        <f>SUM(P27*$E27*$F27*$G27*$H27*$Q$10)</f>
        <v>0</v>
      </c>
      <c r="R27" s="40"/>
      <c r="S27" s="30">
        <f>SUM(R27*$E27*$F27*$G27*$H27*$S$10)</f>
        <v>0</v>
      </c>
      <c r="T27" s="40"/>
      <c r="U27" s="30">
        <f>SUM(T27*$E27*$F27*$G27*$H27*$U$10)</f>
        <v>0</v>
      </c>
      <c r="V27" s="36"/>
      <c r="W27" s="33">
        <f>SUM(V27*$E27*$F27*$G27*$H27*$W$10)</f>
        <v>0</v>
      </c>
      <c r="X27" s="41"/>
      <c r="Y27" s="30">
        <f>SUM(X27*$E27*$F27*$G27*$H27*$Y$10)</f>
        <v>0</v>
      </c>
      <c r="Z27" s="40"/>
      <c r="AA27" s="30">
        <f>SUM(Z27*$E27*$F27*$G27*$H27*$AA$10)</f>
        <v>0</v>
      </c>
      <c r="AB27" s="40"/>
      <c r="AC27" s="30">
        <f>SUM(AB27*$E27*$F27*$G27*$H27*$AC$10)</f>
        <v>0</v>
      </c>
      <c r="AD27" s="40"/>
      <c r="AE27" s="30">
        <f>SUM(AD27*$E27*$F27*$G27*$H27*$AE$10)</f>
        <v>0</v>
      </c>
      <c r="AF27" s="40"/>
      <c r="AG27" s="30">
        <f>AF27*$E27*$F27*$G27*$I27*$AG$10</f>
        <v>0</v>
      </c>
      <c r="AH27" s="40"/>
      <c r="AI27" s="30">
        <f>AH27*$E27*$F27*$G27*$I27*$AI$10</f>
        <v>0</v>
      </c>
      <c r="AJ27" s="41">
        <v>5</v>
      </c>
      <c r="AK27" s="30">
        <f>SUM(AJ27*$E27*$F27*$G27*$H27*$AK$10)</f>
        <v>92747.199999999997</v>
      </c>
      <c r="AL27" s="40"/>
      <c r="AM27" s="33">
        <f>SUM(AL27*$E27*$F27*$G27*$H27*$AM$10)</f>
        <v>0</v>
      </c>
      <c r="AN27" s="40"/>
      <c r="AO27" s="30">
        <f>SUM(AN27*$E27*$F27*$G27*$H27*$AO$10)</f>
        <v>0</v>
      </c>
      <c r="AP27" s="40"/>
      <c r="AQ27" s="30">
        <f>SUM(AP27*$E27*$F27*$G27*$H27*$AQ$10)</f>
        <v>0</v>
      </c>
      <c r="AR27" s="40"/>
      <c r="AS27" s="30">
        <f>SUM(AR27*$E27*$F27*$G27*$H27*$AS$10)</f>
        <v>0</v>
      </c>
      <c r="AT27" s="40"/>
      <c r="AU27" s="30">
        <f>SUM(AT27*$E27*$F27*$G27*$H27*$AU$10)</f>
        <v>0</v>
      </c>
      <c r="AV27" s="36"/>
      <c r="AW27" s="30">
        <f>SUM(AV27*$E27*$F27*$G27*$H27*$AW$10)</f>
        <v>0</v>
      </c>
      <c r="AX27" s="40"/>
      <c r="AY27" s="30">
        <f>SUM(AX27*$E27*$F27*$G27*$H27*$AY$10)</f>
        <v>0</v>
      </c>
      <c r="AZ27" s="40"/>
      <c r="BA27" s="30">
        <f>SUM(AZ27*$E27*$F27*$G27*$H27*$BA$10)</f>
        <v>0</v>
      </c>
      <c r="BB27" s="40"/>
      <c r="BC27" s="30">
        <f>SUM(BB27*$E27*$F27*$G27*$H27*$BC$10)</f>
        <v>0</v>
      </c>
      <c r="BD27" s="40"/>
      <c r="BE27" s="30">
        <f>SUM(BD27*$E27*$F27*$G27*$H27*$BE$10)</f>
        <v>0</v>
      </c>
      <c r="BF27" s="40"/>
      <c r="BG27" s="30">
        <f>SUM(BF27*$E27*$F27*$G27*$H27*$BG$10)</f>
        <v>0</v>
      </c>
      <c r="BH27" s="36"/>
      <c r="BI27" s="30">
        <f>SUM(BH27*$E27*$F27*$G27*$H27*$BI$10)</f>
        <v>0</v>
      </c>
      <c r="BJ27" s="40"/>
      <c r="BK27" s="30">
        <f>BJ27*$E27*$F27*$G27*$I27*$BK$10</f>
        <v>0</v>
      </c>
      <c r="BL27" s="40"/>
      <c r="BM27" s="30">
        <f>BL27*$E27*$F27*$G27*$I27*$BM$10</f>
        <v>0</v>
      </c>
      <c r="BN27" s="40"/>
      <c r="BO27" s="30">
        <f>BN27*$E27*$F27*$G27*$I27*$BO$10</f>
        <v>0</v>
      </c>
      <c r="BP27" s="40"/>
      <c r="BQ27" s="30">
        <f>BP27*$E27*$F27*$G27*$I27*$BQ$10</f>
        <v>0</v>
      </c>
      <c r="BR27" s="40"/>
      <c r="BS27" s="30">
        <f>BR27*$E27*$F27*$G27*$I27*$BS$10</f>
        <v>0</v>
      </c>
      <c r="BT27" s="42"/>
      <c r="BU27" s="30">
        <f>BT27*$E27*$F27*$G27*$I27*$BU$10</f>
        <v>0</v>
      </c>
      <c r="BV27" s="40">
        <v>4</v>
      </c>
      <c r="BW27" s="30">
        <f>BV27*$E27*$F27*$G27*$I27*$BW$10</f>
        <v>89037.312000000005</v>
      </c>
      <c r="BX27" s="40"/>
      <c r="BY27" s="30">
        <f>BX27*$E27*$F27*$G27*$I27*$BY$10</f>
        <v>0</v>
      </c>
      <c r="BZ27" s="42"/>
      <c r="CA27" s="30">
        <f>BZ27*$E27*$F27*$G27*$I27*$CA$10</f>
        <v>0</v>
      </c>
      <c r="CB27" s="40"/>
      <c r="CC27" s="30">
        <f>CB27*$E27*$F27*$G27*$I27*$CC$10</f>
        <v>0</v>
      </c>
      <c r="CD27" s="40"/>
      <c r="CE27" s="30">
        <f>CD27*$E27*$F27*$G27*$I27*$CE$10</f>
        <v>0</v>
      </c>
      <c r="CF27" s="40"/>
      <c r="CG27" s="30">
        <f>CF27*$E27*$F27*$G27*$I27*$CG$10</f>
        <v>0</v>
      </c>
      <c r="CH27" s="36"/>
      <c r="CI27" s="30">
        <f>CH27*$E27*$F27*$G27*$I27*$CI$10</f>
        <v>0</v>
      </c>
      <c r="CJ27" s="36"/>
      <c r="CK27" s="30">
        <f>CJ27*$E27*$F27*$G27*$I27*$CK$10</f>
        <v>0</v>
      </c>
      <c r="CL27" s="40"/>
      <c r="CM27" s="30">
        <f>CL27*$E27*$F27*$G27*$I27*$CM$10</f>
        <v>0</v>
      </c>
      <c r="CN27" s="40"/>
      <c r="CO27" s="30">
        <f>CN27*$E27*$F27*$G27*$J27*$CO$10</f>
        <v>0</v>
      </c>
      <c r="CP27" s="40"/>
      <c r="CQ27" s="30">
        <f>CP27*$E27*$F27*$G27*$K27*$CQ$10</f>
        <v>0</v>
      </c>
      <c r="CR27" s="33"/>
      <c r="CS27" s="30">
        <f>CR27*E27*F27*G27</f>
        <v>0</v>
      </c>
      <c r="CT27" s="33"/>
      <c r="CU27" s="30"/>
      <c r="CV27" s="85">
        <f t="shared" ref="CV27:CW27" si="6">SUM(N27+L27+X27+P27+R27+Z27+V27+T27+AB27+AF27+AD27+AH27+AJ27+AN27+BJ27+BP27+AL27+AX27+AZ27+CB27+CD27+BZ27+CF27+CH27+BT27+BV27+AP27+AR27+AT27+AV27+BL27+BN27+BR27+BB27+BD27+BF27+BH27+BX27+CJ27+CL27+CN27+CP27+CR27+CT27)</f>
        <v>9</v>
      </c>
      <c r="CW27" s="85">
        <f t="shared" si="6"/>
        <v>181784.51199999999</v>
      </c>
    </row>
    <row r="28" spans="1:101" s="96" customFormat="1" x14ac:dyDescent="0.25">
      <c r="A28" s="59">
        <v>4</v>
      </c>
      <c r="B28" s="59"/>
      <c r="C28" s="160"/>
      <c r="D28" s="110" t="s">
        <v>137</v>
      </c>
      <c r="E28" s="112">
        <v>13520</v>
      </c>
      <c r="F28" s="45">
        <v>0.89</v>
      </c>
      <c r="G28" s="26">
        <v>1</v>
      </c>
      <c r="H28" s="118"/>
      <c r="I28" s="118"/>
      <c r="J28" s="118"/>
      <c r="K28" s="119">
        <v>2.57</v>
      </c>
      <c r="L28" s="94">
        <f>L29</f>
        <v>100</v>
      </c>
      <c r="M28" s="94">
        <f t="shared" ref="M28:BX28" si="7">M29</f>
        <v>1684592</v>
      </c>
      <c r="N28" s="94">
        <f t="shared" si="7"/>
        <v>0</v>
      </c>
      <c r="O28" s="94">
        <f t="shared" si="7"/>
        <v>0</v>
      </c>
      <c r="P28" s="95">
        <f t="shared" si="7"/>
        <v>0</v>
      </c>
      <c r="Q28" s="94">
        <f t="shared" si="7"/>
        <v>0</v>
      </c>
      <c r="R28" s="94">
        <f t="shared" si="7"/>
        <v>0</v>
      </c>
      <c r="S28" s="94">
        <f t="shared" si="7"/>
        <v>0</v>
      </c>
      <c r="T28" s="94">
        <f t="shared" si="7"/>
        <v>0</v>
      </c>
      <c r="U28" s="94">
        <f t="shared" si="7"/>
        <v>0</v>
      </c>
      <c r="V28" s="94">
        <f t="shared" si="7"/>
        <v>0</v>
      </c>
      <c r="W28" s="94">
        <f t="shared" si="7"/>
        <v>0</v>
      </c>
      <c r="X28" s="94">
        <f t="shared" si="7"/>
        <v>0</v>
      </c>
      <c r="Y28" s="94">
        <f t="shared" si="7"/>
        <v>0</v>
      </c>
      <c r="Z28" s="94">
        <f t="shared" si="7"/>
        <v>37</v>
      </c>
      <c r="AA28" s="94">
        <f t="shared" si="7"/>
        <v>623299.04</v>
      </c>
      <c r="AB28" s="94">
        <f t="shared" si="7"/>
        <v>0</v>
      </c>
      <c r="AC28" s="94">
        <f t="shared" si="7"/>
        <v>0</v>
      </c>
      <c r="AD28" s="94">
        <f t="shared" si="7"/>
        <v>55</v>
      </c>
      <c r="AE28" s="94">
        <f t="shared" si="7"/>
        <v>926525.6</v>
      </c>
      <c r="AF28" s="94">
        <f t="shared" si="7"/>
        <v>0</v>
      </c>
      <c r="AG28" s="94">
        <f t="shared" si="7"/>
        <v>0</v>
      </c>
      <c r="AH28" s="94">
        <f t="shared" si="7"/>
        <v>21</v>
      </c>
      <c r="AI28" s="94">
        <f t="shared" si="7"/>
        <v>424517.18400000001</v>
      </c>
      <c r="AJ28" s="94">
        <f t="shared" si="7"/>
        <v>0</v>
      </c>
      <c r="AK28" s="94">
        <f t="shared" si="7"/>
        <v>0</v>
      </c>
      <c r="AL28" s="94">
        <f t="shared" si="7"/>
        <v>0</v>
      </c>
      <c r="AM28" s="94">
        <f t="shared" si="7"/>
        <v>0</v>
      </c>
      <c r="AN28" s="94">
        <f t="shared" si="7"/>
        <v>0</v>
      </c>
      <c r="AO28" s="94">
        <f t="shared" si="7"/>
        <v>0</v>
      </c>
      <c r="AP28" s="94">
        <f t="shared" si="7"/>
        <v>0</v>
      </c>
      <c r="AQ28" s="94">
        <f t="shared" si="7"/>
        <v>0</v>
      </c>
      <c r="AR28" s="94">
        <f t="shared" si="7"/>
        <v>0</v>
      </c>
      <c r="AS28" s="94">
        <f t="shared" si="7"/>
        <v>0</v>
      </c>
      <c r="AT28" s="94">
        <f t="shared" si="7"/>
        <v>0</v>
      </c>
      <c r="AU28" s="94">
        <f t="shared" si="7"/>
        <v>0</v>
      </c>
      <c r="AV28" s="94">
        <f t="shared" si="7"/>
        <v>0</v>
      </c>
      <c r="AW28" s="94">
        <f t="shared" si="7"/>
        <v>0</v>
      </c>
      <c r="AX28" s="94">
        <f t="shared" si="7"/>
        <v>0</v>
      </c>
      <c r="AY28" s="94">
        <f t="shared" si="7"/>
        <v>0</v>
      </c>
      <c r="AZ28" s="94">
        <f t="shared" si="7"/>
        <v>14</v>
      </c>
      <c r="BA28" s="94">
        <f t="shared" si="7"/>
        <v>235842.88</v>
      </c>
      <c r="BB28" s="94">
        <f t="shared" si="7"/>
        <v>0</v>
      </c>
      <c r="BC28" s="94">
        <f t="shared" si="7"/>
        <v>0</v>
      </c>
      <c r="BD28" s="94">
        <f t="shared" si="7"/>
        <v>0</v>
      </c>
      <c r="BE28" s="94">
        <f t="shared" si="7"/>
        <v>0</v>
      </c>
      <c r="BF28" s="94">
        <f t="shared" si="7"/>
        <v>0</v>
      </c>
      <c r="BG28" s="94">
        <f t="shared" si="7"/>
        <v>0</v>
      </c>
      <c r="BH28" s="94">
        <f t="shared" si="7"/>
        <v>20</v>
      </c>
      <c r="BI28" s="94">
        <f t="shared" si="7"/>
        <v>336918.39999999997</v>
      </c>
      <c r="BJ28" s="94">
        <f t="shared" si="7"/>
        <v>0</v>
      </c>
      <c r="BK28" s="94">
        <f t="shared" si="7"/>
        <v>0</v>
      </c>
      <c r="BL28" s="94">
        <f t="shared" si="7"/>
        <v>10</v>
      </c>
      <c r="BM28" s="94">
        <f t="shared" si="7"/>
        <v>202151.03999999998</v>
      </c>
      <c r="BN28" s="94">
        <f t="shared" si="7"/>
        <v>0</v>
      </c>
      <c r="BO28" s="94">
        <f t="shared" si="7"/>
        <v>0</v>
      </c>
      <c r="BP28" s="94">
        <f t="shared" si="7"/>
        <v>29</v>
      </c>
      <c r="BQ28" s="94">
        <f t="shared" si="7"/>
        <v>586238.01599999995</v>
      </c>
      <c r="BR28" s="94">
        <f t="shared" si="7"/>
        <v>0</v>
      </c>
      <c r="BS28" s="94">
        <f t="shared" si="7"/>
        <v>0</v>
      </c>
      <c r="BT28" s="94">
        <f t="shared" si="7"/>
        <v>50</v>
      </c>
      <c r="BU28" s="94">
        <f t="shared" si="7"/>
        <v>1010755.2</v>
      </c>
      <c r="BV28" s="94">
        <f t="shared" si="7"/>
        <v>13</v>
      </c>
      <c r="BW28" s="94">
        <f t="shared" si="7"/>
        <v>262796.35199999996</v>
      </c>
      <c r="BX28" s="94">
        <f t="shared" si="7"/>
        <v>4</v>
      </c>
      <c r="BY28" s="94">
        <f t="shared" ref="BY28:CW28" si="8">BY29</f>
        <v>80860.415999999997</v>
      </c>
      <c r="BZ28" s="94">
        <f t="shared" si="8"/>
        <v>23</v>
      </c>
      <c r="CA28" s="94">
        <f t="shared" si="8"/>
        <v>464947.39200000005</v>
      </c>
      <c r="CB28" s="94">
        <f t="shared" si="8"/>
        <v>0</v>
      </c>
      <c r="CC28" s="94">
        <f t="shared" si="8"/>
        <v>0</v>
      </c>
      <c r="CD28" s="94">
        <f t="shared" si="8"/>
        <v>20</v>
      </c>
      <c r="CE28" s="94">
        <f t="shared" si="8"/>
        <v>404302.07999999996</v>
      </c>
      <c r="CF28" s="94">
        <f t="shared" si="8"/>
        <v>18</v>
      </c>
      <c r="CG28" s="94">
        <f t="shared" si="8"/>
        <v>363871.87199999997</v>
      </c>
      <c r="CH28" s="94">
        <f t="shared" si="8"/>
        <v>2</v>
      </c>
      <c r="CI28" s="94">
        <f t="shared" si="8"/>
        <v>40430.207999999999</v>
      </c>
      <c r="CJ28" s="94">
        <f t="shared" si="8"/>
        <v>11</v>
      </c>
      <c r="CK28" s="94">
        <f t="shared" si="8"/>
        <v>222366.14399999997</v>
      </c>
      <c r="CL28" s="94">
        <f t="shared" si="8"/>
        <v>5</v>
      </c>
      <c r="CM28" s="94">
        <f t="shared" si="8"/>
        <v>101075.51999999999</v>
      </c>
      <c r="CN28" s="94">
        <f t="shared" si="8"/>
        <v>60</v>
      </c>
      <c r="CO28" s="94">
        <f t="shared" si="8"/>
        <v>1609988.64</v>
      </c>
      <c r="CP28" s="94">
        <f t="shared" si="8"/>
        <v>25</v>
      </c>
      <c r="CQ28" s="94">
        <f t="shared" si="8"/>
        <v>773107.39999999991</v>
      </c>
      <c r="CR28" s="94">
        <f t="shared" si="8"/>
        <v>0</v>
      </c>
      <c r="CS28" s="94">
        <f t="shared" si="8"/>
        <v>0</v>
      </c>
      <c r="CT28" s="94">
        <f t="shared" si="8"/>
        <v>0</v>
      </c>
      <c r="CU28" s="94">
        <f t="shared" si="8"/>
        <v>0</v>
      </c>
      <c r="CV28" s="94">
        <f t="shared" si="8"/>
        <v>517</v>
      </c>
      <c r="CW28" s="94">
        <f t="shared" si="8"/>
        <v>10354585.384</v>
      </c>
    </row>
    <row r="29" spans="1:101" s="4" customFormat="1" ht="30" x14ac:dyDescent="0.25">
      <c r="A29" s="43"/>
      <c r="B29" s="43">
        <v>9</v>
      </c>
      <c r="C29" s="159" t="s">
        <v>326</v>
      </c>
      <c r="D29" s="111" t="s">
        <v>138</v>
      </c>
      <c r="E29" s="112">
        <v>13520</v>
      </c>
      <c r="F29" s="112">
        <v>0.89</v>
      </c>
      <c r="G29" s="44">
        <v>1</v>
      </c>
      <c r="H29" s="112">
        <v>1.4</v>
      </c>
      <c r="I29" s="112">
        <v>1.68</v>
      </c>
      <c r="J29" s="112">
        <v>2.23</v>
      </c>
      <c r="K29" s="112">
        <v>2.57</v>
      </c>
      <c r="L29" s="40">
        <v>100</v>
      </c>
      <c r="M29" s="30">
        <f>SUM(L29*$E29*$F29*$G29*$H29*$M$10)</f>
        <v>1684592</v>
      </c>
      <c r="N29" s="36"/>
      <c r="O29" s="30">
        <f>SUM(N29*$E29*$F29*$G29*$H29*$O$10)</f>
        <v>0</v>
      </c>
      <c r="P29" s="36"/>
      <c r="Q29" s="30">
        <f>SUM(P29*$E29*$F29*$G29*$H29*$Q$10)</f>
        <v>0</v>
      </c>
      <c r="R29" s="36"/>
      <c r="S29" s="30">
        <f>SUM(R29*$E29*$F29*$G29*$H29*$S$10)</f>
        <v>0</v>
      </c>
      <c r="T29" s="36"/>
      <c r="U29" s="30">
        <f>SUM(T29*$E29*$F29*$G29*$H29*$U$10)</f>
        <v>0</v>
      </c>
      <c r="V29" s="36"/>
      <c r="W29" s="33">
        <f>SUM(V29*$E29*$F29*$G29*$H29*$W$10)</f>
        <v>0</v>
      </c>
      <c r="X29" s="41"/>
      <c r="Y29" s="30">
        <f>SUM(X29*$E29*$F29*$G29*$H29*$Y$10)</f>
        <v>0</v>
      </c>
      <c r="Z29" s="36">
        <v>37</v>
      </c>
      <c r="AA29" s="30">
        <f>SUM(Z29*$E29*$F29*$G29*$H29*$AA$10)</f>
        <v>623299.04</v>
      </c>
      <c r="AB29" s="36"/>
      <c r="AC29" s="30">
        <f>SUM(AB29*$E29*$F29*$G29*$H29*$AC$10)</f>
        <v>0</v>
      </c>
      <c r="AD29" s="36">
        <v>55</v>
      </c>
      <c r="AE29" s="30">
        <f>SUM(AD29*$E29*$F29*$G29*$H29*$AE$10)</f>
        <v>926525.6</v>
      </c>
      <c r="AF29" s="36"/>
      <c r="AG29" s="30">
        <f>AF29*$E29*$F29*$G29*$I29*$AG$10</f>
        <v>0</v>
      </c>
      <c r="AH29" s="33">
        <v>21</v>
      </c>
      <c r="AI29" s="30">
        <f>AH29*$E29*$F29*$G29*$I29*$AI$10</f>
        <v>424517.18400000001</v>
      </c>
      <c r="AJ29" s="41"/>
      <c r="AK29" s="30">
        <f>SUM(AJ29*$E29*$F29*$G29*$H29*$AK$10)</f>
        <v>0</v>
      </c>
      <c r="AL29" s="36"/>
      <c r="AM29" s="33">
        <f>SUM(AL29*$E29*$F29*$G29*$H29*$AM$10)</f>
        <v>0</v>
      </c>
      <c r="AN29" s="36"/>
      <c r="AO29" s="30">
        <f>SUM(AN29*$E29*$F29*$G29*$H29*$AO$10)</f>
        <v>0</v>
      </c>
      <c r="AP29" s="36"/>
      <c r="AQ29" s="30">
        <f>SUM(AP29*$E29*$F29*$G29*$H29*$AQ$10)</f>
        <v>0</v>
      </c>
      <c r="AR29" s="36"/>
      <c r="AS29" s="30">
        <f>SUM(AR29*$E29*$F29*$G29*$H29*$AS$10)</f>
        <v>0</v>
      </c>
      <c r="AT29" s="36"/>
      <c r="AU29" s="30">
        <f>SUM(AT29*$E29*$F29*$G29*$H29*$AU$10)</f>
        <v>0</v>
      </c>
      <c r="AV29" s="36"/>
      <c r="AW29" s="30">
        <f>SUM(AV29*$E29*$F29*$G29*$H29*$AW$10)</f>
        <v>0</v>
      </c>
      <c r="AX29" s="36"/>
      <c r="AY29" s="30">
        <f>SUM(AX29*$E29*$F29*$G29*$H29*$AY$10)</f>
        <v>0</v>
      </c>
      <c r="AZ29" s="36">
        <v>14</v>
      </c>
      <c r="BA29" s="30">
        <f>SUM(AZ29*$E29*$F29*$G29*$H29*$BA$10)</f>
        <v>235842.88</v>
      </c>
      <c r="BB29" s="36"/>
      <c r="BC29" s="30">
        <f>SUM(BB29*$E29*$F29*$G29*$H29*$BC$10)</f>
        <v>0</v>
      </c>
      <c r="BD29" s="36"/>
      <c r="BE29" s="30">
        <f>SUM(BD29*$E29*$F29*$G29*$H29*$BE$10)</f>
        <v>0</v>
      </c>
      <c r="BF29" s="36"/>
      <c r="BG29" s="30">
        <f>SUM(BF29*$E29*$F29*$G29*$H29*$BG$10)</f>
        <v>0</v>
      </c>
      <c r="BH29" s="36">
        <v>20</v>
      </c>
      <c r="BI29" s="30">
        <f>SUM(BH29*$E29*$F29*$G29*$H29*$BI$10)</f>
        <v>336918.39999999997</v>
      </c>
      <c r="BJ29" s="36"/>
      <c r="BK29" s="30">
        <f>BJ29*$E29*$F29*$G29*$I29*$BK$10</f>
        <v>0</v>
      </c>
      <c r="BL29" s="36">
        <v>10</v>
      </c>
      <c r="BM29" s="30">
        <f>BL29*$E29*$F29*$G29*$I29*$BM$10</f>
        <v>202151.03999999998</v>
      </c>
      <c r="BN29" s="36"/>
      <c r="BO29" s="30">
        <f>BN29*$E29*$F29*$G29*$I29*$BO$10</f>
        <v>0</v>
      </c>
      <c r="BP29" s="37">
        <v>29</v>
      </c>
      <c r="BQ29" s="30">
        <f>BP29*$E29*$F29*$G29*$I29*$BQ$10</f>
        <v>586238.01599999995</v>
      </c>
      <c r="BR29" s="36"/>
      <c r="BS29" s="30">
        <f>BR29*$E29*$F29*$G29*$I29*$BS$10</f>
        <v>0</v>
      </c>
      <c r="BT29" s="37">
        <v>50</v>
      </c>
      <c r="BU29" s="30">
        <f>BT29*$E29*$F29*$G29*$I29*$BU$10</f>
        <v>1010755.2</v>
      </c>
      <c r="BV29" s="36">
        <v>13</v>
      </c>
      <c r="BW29" s="30">
        <f>BV29*$E29*$F29*$G29*$I29*$BW$10</f>
        <v>262796.35199999996</v>
      </c>
      <c r="BX29" s="37">
        <v>4</v>
      </c>
      <c r="BY29" s="30">
        <f>BX29*$E29*$F29*$G29*$I29*$BY$10</f>
        <v>80860.415999999997</v>
      </c>
      <c r="BZ29" s="37">
        <v>23</v>
      </c>
      <c r="CA29" s="30">
        <f>BZ29*$E29*$F29*$G29*$I29*$CA$10</f>
        <v>464947.39200000005</v>
      </c>
      <c r="CB29" s="36"/>
      <c r="CC29" s="30">
        <f>CB29*$E29*$F29*$G29*$I29*$CC$10</f>
        <v>0</v>
      </c>
      <c r="CD29" s="36">
        <v>20</v>
      </c>
      <c r="CE29" s="30">
        <f>CD29*$E29*$F29*$G29*$I29*$CE$10</f>
        <v>404302.07999999996</v>
      </c>
      <c r="CF29" s="37">
        <v>18</v>
      </c>
      <c r="CG29" s="30">
        <f>CF29*$E29*$F29*$G29*$I29*$CG$10</f>
        <v>363871.87199999997</v>
      </c>
      <c r="CH29" s="37">
        <v>2</v>
      </c>
      <c r="CI29" s="30">
        <f>CH29*$E29*$F29*$G29*$I29*$CI$10</f>
        <v>40430.207999999999</v>
      </c>
      <c r="CJ29" s="36">
        <v>11</v>
      </c>
      <c r="CK29" s="30">
        <f>CJ29*$E29*$F29*$G29*$I29*$CK$10</f>
        <v>222366.14399999997</v>
      </c>
      <c r="CL29" s="36">
        <v>5</v>
      </c>
      <c r="CM29" s="30">
        <f>CL29*$E29*$F29*$G29*$I29*$CM$10</f>
        <v>101075.51999999999</v>
      </c>
      <c r="CN29" s="37">
        <v>60</v>
      </c>
      <c r="CO29" s="30">
        <f>CN29*$E29*$F29*$G29*$J29*$CO$10</f>
        <v>1609988.64</v>
      </c>
      <c r="CP29" s="37">
        <v>25</v>
      </c>
      <c r="CQ29" s="30">
        <f>CP29*$E29*$F29*$G29*$K29*$CQ$10</f>
        <v>773107.39999999991</v>
      </c>
      <c r="CR29" s="33"/>
      <c r="CS29" s="30">
        <f>CR29*E29*F29*G29</f>
        <v>0</v>
      </c>
      <c r="CT29" s="33"/>
      <c r="CU29" s="30"/>
      <c r="CV29" s="85">
        <f t="shared" ref="CV29:CW29" si="9">SUM(N29+L29+X29+P29+R29+Z29+V29+T29+AB29+AF29+AD29+AH29+AJ29+AN29+BJ29+BP29+AL29+AX29+AZ29+CB29+CD29+BZ29+CF29+CH29+BT29+BV29+AP29+AR29+AT29+AV29+BL29+BN29+BR29+BB29+BD29+BF29+BH29+BX29+CJ29+CL29+CN29+CP29+CR29+CT29)</f>
        <v>517</v>
      </c>
      <c r="CW29" s="85">
        <f t="shared" si="9"/>
        <v>10354585.384</v>
      </c>
    </row>
    <row r="30" spans="1:101" s="83" customFormat="1" x14ac:dyDescent="0.25">
      <c r="A30" s="80">
        <v>5</v>
      </c>
      <c r="B30" s="80"/>
      <c r="C30" s="90"/>
      <c r="D30" s="110" t="s">
        <v>139</v>
      </c>
      <c r="E30" s="112">
        <v>13520</v>
      </c>
      <c r="F30" s="45">
        <v>5.45</v>
      </c>
      <c r="G30" s="26">
        <v>1</v>
      </c>
      <c r="H30" s="119">
        <v>1.4</v>
      </c>
      <c r="I30" s="119">
        <v>1.68</v>
      </c>
      <c r="J30" s="119">
        <v>2.23</v>
      </c>
      <c r="K30" s="119">
        <v>2.57</v>
      </c>
      <c r="L30" s="46">
        <f>SUM(L31:L38)</f>
        <v>70</v>
      </c>
      <c r="M30" s="46">
        <f t="shared" ref="M30:BX30" si="10">SUM(M31:M38)</f>
        <v>9321093.5999999996</v>
      </c>
      <c r="N30" s="46">
        <f t="shared" si="10"/>
        <v>0</v>
      </c>
      <c r="O30" s="46">
        <f t="shared" si="10"/>
        <v>0</v>
      </c>
      <c r="P30" s="46">
        <f t="shared" si="10"/>
        <v>170</v>
      </c>
      <c r="Q30" s="46">
        <f t="shared" si="10"/>
        <v>41058617.599999994</v>
      </c>
      <c r="R30" s="46">
        <f t="shared" si="10"/>
        <v>4</v>
      </c>
      <c r="S30" s="46">
        <f t="shared" si="10"/>
        <v>476985.59999999998</v>
      </c>
      <c r="T30" s="46">
        <f t="shared" si="10"/>
        <v>0</v>
      </c>
      <c r="U30" s="46">
        <f t="shared" si="10"/>
        <v>0</v>
      </c>
      <c r="V30" s="46">
        <f t="shared" si="10"/>
        <v>0</v>
      </c>
      <c r="W30" s="46">
        <f t="shared" si="10"/>
        <v>0</v>
      </c>
      <c r="X30" s="46">
        <f t="shared" si="10"/>
        <v>0</v>
      </c>
      <c r="Y30" s="46">
        <f t="shared" si="10"/>
        <v>0</v>
      </c>
      <c r="Z30" s="46">
        <f t="shared" si="10"/>
        <v>0</v>
      </c>
      <c r="AA30" s="46">
        <f t="shared" si="10"/>
        <v>0</v>
      </c>
      <c r="AB30" s="46">
        <f t="shared" si="10"/>
        <v>0</v>
      </c>
      <c r="AC30" s="46">
        <f t="shared" si="10"/>
        <v>0</v>
      </c>
      <c r="AD30" s="46">
        <f t="shared" si="10"/>
        <v>4</v>
      </c>
      <c r="AE30" s="46">
        <f t="shared" si="10"/>
        <v>97289.919999999984</v>
      </c>
      <c r="AF30" s="46">
        <f t="shared" si="10"/>
        <v>2</v>
      </c>
      <c r="AG30" s="46">
        <f t="shared" si="10"/>
        <v>654605.95200000005</v>
      </c>
      <c r="AH30" s="46">
        <f t="shared" si="10"/>
        <v>2</v>
      </c>
      <c r="AI30" s="46">
        <f t="shared" si="10"/>
        <v>41338.752</v>
      </c>
      <c r="AJ30" s="46">
        <f t="shared" si="10"/>
        <v>5</v>
      </c>
      <c r="AK30" s="46">
        <f t="shared" si="10"/>
        <v>86122.4</v>
      </c>
      <c r="AL30" s="46">
        <f t="shared" si="10"/>
        <v>0</v>
      </c>
      <c r="AM30" s="46">
        <f t="shared" si="10"/>
        <v>0</v>
      </c>
      <c r="AN30" s="46">
        <f t="shared" si="10"/>
        <v>0</v>
      </c>
      <c r="AO30" s="46">
        <f t="shared" si="10"/>
        <v>0</v>
      </c>
      <c r="AP30" s="46">
        <f t="shared" si="10"/>
        <v>0</v>
      </c>
      <c r="AQ30" s="46">
        <f t="shared" si="10"/>
        <v>0</v>
      </c>
      <c r="AR30" s="46">
        <f t="shared" si="10"/>
        <v>0</v>
      </c>
      <c r="AS30" s="46">
        <f t="shared" si="10"/>
        <v>0</v>
      </c>
      <c r="AT30" s="46">
        <f t="shared" si="10"/>
        <v>0</v>
      </c>
      <c r="AU30" s="46">
        <f t="shared" si="10"/>
        <v>0</v>
      </c>
      <c r="AV30" s="46">
        <f t="shared" si="10"/>
        <v>0</v>
      </c>
      <c r="AW30" s="46">
        <f t="shared" si="10"/>
        <v>0</v>
      </c>
      <c r="AX30" s="46">
        <f t="shared" si="10"/>
        <v>0</v>
      </c>
      <c r="AY30" s="46">
        <f t="shared" si="10"/>
        <v>0</v>
      </c>
      <c r="AZ30" s="46">
        <f t="shared" si="10"/>
        <v>0</v>
      </c>
      <c r="BA30" s="46">
        <f t="shared" si="10"/>
        <v>0</v>
      </c>
      <c r="BB30" s="46">
        <f t="shared" si="10"/>
        <v>0</v>
      </c>
      <c r="BC30" s="46">
        <f t="shared" si="10"/>
        <v>0</v>
      </c>
      <c r="BD30" s="46">
        <f t="shared" si="10"/>
        <v>0</v>
      </c>
      <c r="BE30" s="46">
        <f t="shared" si="10"/>
        <v>0</v>
      </c>
      <c r="BF30" s="46">
        <f t="shared" si="10"/>
        <v>0</v>
      </c>
      <c r="BG30" s="46">
        <f t="shared" si="10"/>
        <v>0</v>
      </c>
      <c r="BH30" s="46">
        <f t="shared" si="10"/>
        <v>0</v>
      </c>
      <c r="BI30" s="46">
        <f t="shared" si="10"/>
        <v>0</v>
      </c>
      <c r="BJ30" s="46">
        <f t="shared" si="10"/>
        <v>0</v>
      </c>
      <c r="BK30" s="46">
        <f t="shared" si="10"/>
        <v>0</v>
      </c>
      <c r="BL30" s="46">
        <f t="shared" si="10"/>
        <v>0</v>
      </c>
      <c r="BM30" s="46">
        <f t="shared" si="10"/>
        <v>0</v>
      </c>
      <c r="BN30" s="46">
        <f t="shared" si="10"/>
        <v>0</v>
      </c>
      <c r="BO30" s="46">
        <f t="shared" si="10"/>
        <v>0</v>
      </c>
      <c r="BP30" s="46">
        <f t="shared" si="10"/>
        <v>0</v>
      </c>
      <c r="BQ30" s="46">
        <f t="shared" si="10"/>
        <v>0</v>
      </c>
      <c r="BR30" s="46">
        <f t="shared" si="10"/>
        <v>0</v>
      </c>
      <c r="BS30" s="46">
        <f t="shared" si="10"/>
        <v>0</v>
      </c>
      <c r="BT30" s="46">
        <f t="shared" si="10"/>
        <v>4</v>
      </c>
      <c r="BU30" s="46">
        <f t="shared" si="10"/>
        <v>150818.304</v>
      </c>
      <c r="BV30" s="46">
        <f t="shared" si="10"/>
        <v>2</v>
      </c>
      <c r="BW30" s="46">
        <f t="shared" si="10"/>
        <v>41338.752</v>
      </c>
      <c r="BX30" s="46">
        <f t="shared" si="10"/>
        <v>0</v>
      </c>
      <c r="BY30" s="46">
        <f t="shared" ref="BY30:CW30" si="11">SUM(BY31:BY38)</f>
        <v>0</v>
      </c>
      <c r="BZ30" s="46">
        <f t="shared" si="11"/>
        <v>0</v>
      </c>
      <c r="CA30" s="46">
        <f t="shared" si="11"/>
        <v>0</v>
      </c>
      <c r="CB30" s="46">
        <f t="shared" si="11"/>
        <v>0</v>
      </c>
      <c r="CC30" s="46">
        <f t="shared" si="11"/>
        <v>0</v>
      </c>
      <c r="CD30" s="46">
        <f t="shared" si="11"/>
        <v>0</v>
      </c>
      <c r="CE30" s="46">
        <f t="shared" si="11"/>
        <v>0</v>
      </c>
      <c r="CF30" s="46">
        <f t="shared" si="11"/>
        <v>0</v>
      </c>
      <c r="CG30" s="46">
        <f t="shared" si="11"/>
        <v>0</v>
      </c>
      <c r="CH30" s="46">
        <f t="shared" si="11"/>
        <v>0</v>
      </c>
      <c r="CI30" s="46">
        <f t="shared" si="11"/>
        <v>0</v>
      </c>
      <c r="CJ30" s="46">
        <f t="shared" si="11"/>
        <v>3</v>
      </c>
      <c r="CK30" s="46">
        <f t="shared" si="11"/>
        <v>62008.127999999997</v>
      </c>
      <c r="CL30" s="46">
        <f t="shared" si="11"/>
        <v>0</v>
      </c>
      <c r="CM30" s="46">
        <f t="shared" si="11"/>
        <v>0</v>
      </c>
      <c r="CN30" s="46">
        <f t="shared" si="11"/>
        <v>0</v>
      </c>
      <c r="CO30" s="46">
        <f t="shared" si="11"/>
        <v>0</v>
      </c>
      <c r="CP30" s="46">
        <f t="shared" si="11"/>
        <v>4</v>
      </c>
      <c r="CQ30" s="46">
        <f t="shared" si="11"/>
        <v>126476.89599999999</v>
      </c>
      <c r="CR30" s="46">
        <f t="shared" si="11"/>
        <v>0</v>
      </c>
      <c r="CS30" s="46">
        <f t="shared" si="11"/>
        <v>0</v>
      </c>
      <c r="CT30" s="46">
        <f t="shared" si="11"/>
        <v>0</v>
      </c>
      <c r="CU30" s="46">
        <f t="shared" si="11"/>
        <v>0</v>
      </c>
      <c r="CV30" s="46">
        <f t="shared" si="11"/>
        <v>270</v>
      </c>
      <c r="CW30" s="46">
        <f t="shared" si="11"/>
        <v>52116695.903999992</v>
      </c>
    </row>
    <row r="31" spans="1:101" s="4" customFormat="1" ht="30" x14ac:dyDescent="0.25">
      <c r="A31" s="43"/>
      <c r="B31" s="43">
        <v>10</v>
      </c>
      <c r="C31" s="159" t="s">
        <v>327</v>
      </c>
      <c r="D31" s="115" t="s">
        <v>140</v>
      </c>
      <c r="E31" s="112">
        <v>13520</v>
      </c>
      <c r="F31" s="28">
        <v>0.91</v>
      </c>
      <c r="G31" s="44">
        <v>1</v>
      </c>
      <c r="H31" s="112">
        <v>1.4</v>
      </c>
      <c r="I31" s="112">
        <v>1.68</v>
      </c>
      <c r="J31" s="112">
        <v>2.23</v>
      </c>
      <c r="K31" s="112">
        <v>2.57</v>
      </c>
      <c r="L31" s="40"/>
      <c r="M31" s="30">
        <f>SUM(L31*$E31*$F31*$G31*$H31*$M$10)</f>
        <v>0</v>
      </c>
      <c r="N31" s="36"/>
      <c r="O31" s="30">
        <f>SUM(N31*$E31*$F31*$G31*$H31*$O$10)</f>
        <v>0</v>
      </c>
      <c r="P31" s="36">
        <v>10</v>
      </c>
      <c r="Q31" s="30">
        <f t="shared" ref="Q31:Q38" si="12">SUM(P31*$E31*$F31*$G31*$H31*$Q$10)</f>
        <v>172244.8</v>
      </c>
      <c r="R31" s="36"/>
      <c r="S31" s="30">
        <f t="shared" ref="S31:S38" si="13">SUM(R31*$E31*$F31*$G31*$H31*$S$10)</f>
        <v>0</v>
      </c>
      <c r="T31" s="36"/>
      <c r="U31" s="30">
        <f>SUM(T31*$E31*$F31*$G31*$H31*$U$10)</f>
        <v>0</v>
      </c>
      <c r="V31" s="36"/>
      <c r="W31" s="33">
        <f>SUM(V31*$E31*$F31*$G31*$H31*$W$10)</f>
        <v>0</v>
      </c>
      <c r="X31" s="41"/>
      <c r="Y31" s="30">
        <f>SUM(X31*$E31*$F31*$G31*$H31*$Y$10)</f>
        <v>0</v>
      </c>
      <c r="Z31" s="36"/>
      <c r="AA31" s="30">
        <f>SUM(Z31*$E31*$F31*$G31*$H31*$AA$10)</f>
        <v>0</v>
      </c>
      <c r="AB31" s="36"/>
      <c r="AC31" s="30">
        <f>SUM(AB31*$E31*$F31*$G31*$H31*$AC$10)</f>
        <v>0</v>
      </c>
      <c r="AD31" s="33">
        <v>3</v>
      </c>
      <c r="AE31" s="30">
        <f>SUM(AD31*$E31*$F31*$G31*$H31*$AE$10)</f>
        <v>51673.439999999995</v>
      </c>
      <c r="AF31" s="36"/>
      <c r="AG31" s="30">
        <f t="shared" ref="AG31:AG37" si="14">AF31*$E31*$F31*$G31*$I31*$AG$10</f>
        <v>0</v>
      </c>
      <c r="AH31" s="33">
        <v>2</v>
      </c>
      <c r="AI31" s="30">
        <f>AH31*$E31*$F31*$G31*$I31*$AI$10</f>
        <v>41338.752</v>
      </c>
      <c r="AJ31" s="41">
        <v>5</v>
      </c>
      <c r="AK31" s="30">
        <f>SUM(AJ31*$E31*$F31*$G31*$H31*$AK$10)</f>
        <v>86122.4</v>
      </c>
      <c r="AL31" s="36"/>
      <c r="AM31" s="33">
        <f>SUM(AL31*$E31*$F31*$G31*$H31*$AM$10)</f>
        <v>0</v>
      </c>
      <c r="AN31" s="36"/>
      <c r="AO31" s="30">
        <f>SUM(AN31*$E31*$F31*$G31*$H31*$AO$10)</f>
        <v>0</v>
      </c>
      <c r="AP31" s="36"/>
      <c r="AQ31" s="30">
        <f>SUM(AP31*$E31*$F31*$G31*$H31*$AQ$10)</f>
        <v>0</v>
      </c>
      <c r="AR31" s="36"/>
      <c r="AS31" s="30">
        <f>SUM(AR31*$E31*$F31*$G31*$H31*$AS$10)</f>
        <v>0</v>
      </c>
      <c r="AT31" s="36"/>
      <c r="AU31" s="30">
        <f>SUM(AT31*$E31*$F31*$G31*$H31*$AU$10)</f>
        <v>0</v>
      </c>
      <c r="AV31" s="36"/>
      <c r="AW31" s="30">
        <f>SUM(AV31*$E31*$F31*$G31*$H31*$AW$10)</f>
        <v>0</v>
      </c>
      <c r="AX31" s="36"/>
      <c r="AY31" s="30">
        <f>SUM(AX31*$E31*$F31*$G31*$H31*$AY$10)</f>
        <v>0</v>
      </c>
      <c r="AZ31" s="36"/>
      <c r="BA31" s="30">
        <f>SUM(AZ31*$E31*$F31*$G31*$H31*$BA$10)</f>
        <v>0</v>
      </c>
      <c r="BB31" s="36"/>
      <c r="BC31" s="30">
        <f>SUM(BB31*$E31*$F31*$G31*$H31*$BC$10)</f>
        <v>0</v>
      </c>
      <c r="BD31" s="36"/>
      <c r="BE31" s="30">
        <f>SUM(BD31*$E31*$F31*$G31*$H31*$BE$10)</f>
        <v>0</v>
      </c>
      <c r="BF31" s="36"/>
      <c r="BG31" s="30">
        <f>SUM(BF31*$E31*$F31*$G31*$H31*$BG$10)</f>
        <v>0</v>
      </c>
      <c r="BH31" s="36"/>
      <c r="BI31" s="30">
        <f>SUM(BH31*$E31*$F31*$G31*$H31*$BI$10)</f>
        <v>0</v>
      </c>
      <c r="BJ31" s="36"/>
      <c r="BK31" s="30">
        <f>BJ31*$E31*$F31*$G31*$I31*$BK$10</f>
        <v>0</v>
      </c>
      <c r="BL31" s="36"/>
      <c r="BM31" s="30">
        <f>BL31*$E31*$F31*$G31*$I31*$BM$10</f>
        <v>0</v>
      </c>
      <c r="BN31" s="36"/>
      <c r="BO31" s="30">
        <f>BN31*$E31*$F31*$G31*$I31*$BO$10</f>
        <v>0</v>
      </c>
      <c r="BP31" s="37"/>
      <c r="BQ31" s="30">
        <f>BP31*$E31*$F31*$G31*$I31*$BQ$10</f>
        <v>0</v>
      </c>
      <c r="BR31" s="36"/>
      <c r="BS31" s="30">
        <f>BR31*$E31*$F31*$G31*$I31*$BS$10</f>
        <v>0</v>
      </c>
      <c r="BT31" s="37">
        <v>2</v>
      </c>
      <c r="BU31" s="30">
        <f>BT31*$E31*$F31*$G31*$I31*$BU$10</f>
        <v>41338.752</v>
      </c>
      <c r="BV31" s="36">
        <v>2</v>
      </c>
      <c r="BW31" s="30">
        <f>BV31*$E31*$F31*$G31*$I31*$BW$10</f>
        <v>41338.752</v>
      </c>
      <c r="BX31" s="36"/>
      <c r="BY31" s="30">
        <f>BX31*$E31*$F31*$G31*$I31*$BY$10</f>
        <v>0</v>
      </c>
      <c r="BZ31" s="36"/>
      <c r="CA31" s="30">
        <f>BZ31*$E31*$F31*$G31*$I31*$CA$10</f>
        <v>0</v>
      </c>
      <c r="CB31" s="36"/>
      <c r="CC31" s="30">
        <f>CB31*$E31*$F31*$G31*$I31*$CC$10</f>
        <v>0</v>
      </c>
      <c r="CD31" s="36"/>
      <c r="CE31" s="30">
        <f>CD31*$E31*$F31*$G31*$I31*$CE$10</f>
        <v>0</v>
      </c>
      <c r="CF31" s="36"/>
      <c r="CG31" s="30">
        <f>CF31*$E31*$F31*$G31*$I31*$CG$10</f>
        <v>0</v>
      </c>
      <c r="CH31" s="36"/>
      <c r="CI31" s="30">
        <f>CH31*$E31*$F31*$G31*$I31*$CI$10</f>
        <v>0</v>
      </c>
      <c r="CJ31" s="36">
        <v>3</v>
      </c>
      <c r="CK31" s="30">
        <f>CJ31*$E31*$F31*$G31*$I31*$CK$10</f>
        <v>62008.127999999997</v>
      </c>
      <c r="CL31" s="36"/>
      <c r="CM31" s="30">
        <f>CL31*$E31*$F31*$G31*$I31*$CM$10</f>
        <v>0</v>
      </c>
      <c r="CN31" s="37"/>
      <c r="CO31" s="30">
        <f>CN31*$E31*$F31*$G31*$J31*$CO$10</f>
        <v>0</v>
      </c>
      <c r="CP31" s="37">
        <v>4</v>
      </c>
      <c r="CQ31" s="30">
        <f>CP31*$E31*$F31*$G31*$K31*$CQ$10</f>
        <v>126476.89599999999</v>
      </c>
      <c r="CR31" s="33"/>
      <c r="CS31" s="30">
        <f>CR31*E31*F31*G31</f>
        <v>0</v>
      </c>
      <c r="CT31" s="33"/>
      <c r="CU31" s="30"/>
      <c r="CV31" s="85">
        <f t="shared" ref="CV31:CW38" si="15">SUM(N31+L31+X31+P31+R31+Z31+V31+T31+AB31+AF31+AD31+AH31+AJ31+AN31+BJ31+BP31+AL31+AX31+AZ31+CB31+CD31+BZ31+CF31+CH31+BT31+BV31+AP31+AR31+AT31+AV31+BL31+BN31+BR31+BB31+BD31+BF31+BH31+BX31+CJ31+CL31+CN31+CP31+CR31+CT31)</f>
        <v>31</v>
      </c>
      <c r="CW31" s="85">
        <f t="shared" si="15"/>
        <v>622541.91999999993</v>
      </c>
    </row>
    <row r="32" spans="1:101" s="4" customFormat="1" ht="30" x14ac:dyDescent="0.25">
      <c r="A32" s="43"/>
      <c r="B32" s="43">
        <v>11</v>
      </c>
      <c r="C32" s="159" t="s">
        <v>328</v>
      </c>
      <c r="D32" s="115" t="s">
        <v>141</v>
      </c>
      <c r="E32" s="112">
        <v>13520</v>
      </c>
      <c r="F32" s="28">
        <v>2.41</v>
      </c>
      <c r="G32" s="44">
        <v>1</v>
      </c>
      <c r="H32" s="112">
        <v>1.4</v>
      </c>
      <c r="I32" s="112">
        <v>1.68</v>
      </c>
      <c r="J32" s="112">
        <v>2.23</v>
      </c>
      <c r="K32" s="112">
        <v>2.57</v>
      </c>
      <c r="L32" s="40"/>
      <c r="M32" s="30">
        <f>SUM(L32*$E32*$F32*$G32*$H32*$M$10)</f>
        <v>0</v>
      </c>
      <c r="N32" s="40"/>
      <c r="O32" s="30">
        <f>SUM(N32*$E32*$F32*$G32*$H32*$O$10)</f>
        <v>0</v>
      </c>
      <c r="P32" s="40"/>
      <c r="Q32" s="30">
        <f t="shared" si="12"/>
        <v>0</v>
      </c>
      <c r="R32" s="40"/>
      <c r="S32" s="30">
        <f t="shared" si="13"/>
        <v>0</v>
      </c>
      <c r="T32" s="40"/>
      <c r="U32" s="30">
        <f>SUM(T32*$E32*$F32*$G32*$H32*$U$10)</f>
        <v>0</v>
      </c>
      <c r="V32" s="40"/>
      <c r="W32" s="33">
        <f>SUM(V32*$E32*$F32*$G32*$H32*$W$10)</f>
        <v>0</v>
      </c>
      <c r="X32" s="41"/>
      <c r="Y32" s="30">
        <f>SUM(X32*$E32*$F32*$G32*$H32*$Y$10)</f>
        <v>0</v>
      </c>
      <c r="Z32" s="40"/>
      <c r="AA32" s="30">
        <f>SUM(Z32*$E32*$F32*$G32*$H32*$AA$10)</f>
        <v>0</v>
      </c>
      <c r="AB32" s="40"/>
      <c r="AC32" s="30">
        <f>SUM(AB32*$E32*$F32*$G32*$H32*$AC$10)</f>
        <v>0</v>
      </c>
      <c r="AD32" s="49">
        <v>1</v>
      </c>
      <c r="AE32" s="30">
        <f>SUM(AD32*$E32*$F32*$G32*$H32*$AE$10)</f>
        <v>45616.479999999996</v>
      </c>
      <c r="AF32" s="40"/>
      <c r="AG32" s="30">
        <f t="shared" si="14"/>
        <v>0</v>
      </c>
      <c r="AH32" s="42"/>
      <c r="AI32" s="30">
        <f>AH32*$E32*$F32*$G32*$I32*$AI$10</f>
        <v>0</v>
      </c>
      <c r="AJ32" s="41"/>
      <c r="AK32" s="30">
        <f>SUM(AJ32*$E32*$F32*$G32*$H32*$AK$10)</f>
        <v>0</v>
      </c>
      <c r="AL32" s="40"/>
      <c r="AM32" s="33">
        <f>SUM(AL32*$E32*$F32*$G32*$H32*$AM$10)</f>
        <v>0</v>
      </c>
      <c r="AN32" s="40"/>
      <c r="AO32" s="30">
        <f>SUM(AN32*$E32*$F32*$G32*$H32*$AO$10)</f>
        <v>0</v>
      </c>
      <c r="AP32" s="40"/>
      <c r="AQ32" s="30">
        <f>SUM(AP32*$E32*$F32*$G32*$H32*$AQ$10)</f>
        <v>0</v>
      </c>
      <c r="AR32" s="40"/>
      <c r="AS32" s="30">
        <f>SUM(AR32*$E32*$F32*$G32*$H32*$AS$10)</f>
        <v>0</v>
      </c>
      <c r="AT32" s="40"/>
      <c r="AU32" s="30">
        <f>SUM(AT32*$E32*$F32*$G32*$H32*$AU$10)</f>
        <v>0</v>
      </c>
      <c r="AV32" s="40"/>
      <c r="AW32" s="30">
        <f>SUM(AV32*$E32*$F32*$G32*$H32*$AW$10)</f>
        <v>0</v>
      </c>
      <c r="AX32" s="40"/>
      <c r="AY32" s="30">
        <f>SUM(AX32*$E32*$F32*$G32*$H32*$AY$10)</f>
        <v>0</v>
      </c>
      <c r="AZ32" s="40"/>
      <c r="BA32" s="30">
        <f>SUM(AZ32*$E32*$F32*$G32*$H32*$BA$10)</f>
        <v>0</v>
      </c>
      <c r="BB32" s="40"/>
      <c r="BC32" s="30">
        <f>SUM(BB32*$E32*$F32*$G32*$H32*$BC$10)</f>
        <v>0</v>
      </c>
      <c r="BD32" s="40"/>
      <c r="BE32" s="30">
        <f>SUM(BD32*$E32*$F32*$G32*$H32*$BE$10)</f>
        <v>0</v>
      </c>
      <c r="BF32" s="40"/>
      <c r="BG32" s="30">
        <f>SUM(BF32*$E32*$F32*$G32*$H32*$BG$10)</f>
        <v>0</v>
      </c>
      <c r="BH32" s="40"/>
      <c r="BI32" s="30">
        <f>SUM(BH32*$E32*$F32*$G32*$H32*$BI$10)</f>
        <v>0</v>
      </c>
      <c r="BJ32" s="40"/>
      <c r="BK32" s="30">
        <f>BJ32*$E32*$F32*$G32*$I32*$BK$10</f>
        <v>0</v>
      </c>
      <c r="BL32" s="40"/>
      <c r="BM32" s="30">
        <f>BL32*$E32*$F32*$G32*$I32*$BM$10</f>
        <v>0</v>
      </c>
      <c r="BN32" s="40"/>
      <c r="BO32" s="30">
        <f>BN32*$E32*$F32*$G32*$I32*$BO$10</f>
        <v>0</v>
      </c>
      <c r="BP32" s="42"/>
      <c r="BQ32" s="30">
        <f>BP32*$E32*$F32*$G32*$I32*$BQ$10</f>
        <v>0</v>
      </c>
      <c r="BR32" s="40"/>
      <c r="BS32" s="30">
        <f>BR32*$E32*$F32*$G32*$I32*$BS$10</f>
        <v>0</v>
      </c>
      <c r="BT32" s="42">
        <v>2</v>
      </c>
      <c r="BU32" s="30">
        <f>BT32*$E32*$F32*$G32*$I32*$BU$10</f>
        <v>109479.552</v>
      </c>
      <c r="BV32" s="40"/>
      <c r="BW32" s="30">
        <f>BV32*$E32*$F32*$G32*$I32*$BW$10</f>
        <v>0</v>
      </c>
      <c r="BX32" s="40"/>
      <c r="BY32" s="30">
        <f>BX32*$E32*$F32*$G32*$I32*$BY$10</f>
        <v>0</v>
      </c>
      <c r="BZ32" s="40"/>
      <c r="CA32" s="30">
        <f>BZ32*$E32*$F32*$G32*$I32*$CA$10</f>
        <v>0</v>
      </c>
      <c r="CB32" s="40"/>
      <c r="CC32" s="30">
        <f>CB32*$E32*$F32*$G32*$I32*$CC$10</f>
        <v>0</v>
      </c>
      <c r="CD32" s="40"/>
      <c r="CE32" s="30">
        <f>CD32*$E32*$F32*$G32*$I32*$CE$10</f>
        <v>0</v>
      </c>
      <c r="CF32" s="40"/>
      <c r="CG32" s="30">
        <f>CF32*$E32*$F32*$G32*$I32*$CG$10</f>
        <v>0</v>
      </c>
      <c r="CH32" s="40"/>
      <c r="CI32" s="30">
        <f>CH32*$E32*$F32*$G32*$I32*$CI$10</f>
        <v>0</v>
      </c>
      <c r="CJ32" s="40"/>
      <c r="CK32" s="30">
        <f>CJ32*$E32*$F32*$G32*$I32*$CK$10</f>
        <v>0</v>
      </c>
      <c r="CL32" s="40"/>
      <c r="CM32" s="30">
        <f>CL32*$E32*$F32*$G32*$I32*$CM$10</f>
        <v>0</v>
      </c>
      <c r="CN32" s="42"/>
      <c r="CO32" s="30">
        <f>CN32*$E32*$F32*$G32*$J32*$CO$10</f>
        <v>0</v>
      </c>
      <c r="CP32" s="42"/>
      <c r="CQ32" s="30">
        <f>CP32*$E32*$F32*$G32*$K32*$CQ$10</f>
        <v>0</v>
      </c>
      <c r="CR32" s="49"/>
      <c r="CS32" s="30">
        <f>CR32*E32*F32*G32</f>
        <v>0</v>
      </c>
      <c r="CT32" s="33"/>
      <c r="CU32" s="30"/>
      <c r="CV32" s="85">
        <f t="shared" si="15"/>
        <v>3</v>
      </c>
      <c r="CW32" s="85">
        <f t="shared" si="15"/>
        <v>155096.03200000001</v>
      </c>
    </row>
    <row r="33" spans="1:101" s="4" customFormat="1" ht="30" x14ac:dyDescent="0.25">
      <c r="A33" s="43"/>
      <c r="B33" s="43">
        <v>12</v>
      </c>
      <c r="C33" s="159" t="s">
        <v>329</v>
      </c>
      <c r="D33" s="120" t="s">
        <v>142</v>
      </c>
      <c r="E33" s="112">
        <v>13520</v>
      </c>
      <c r="F33" s="28">
        <v>7.77</v>
      </c>
      <c r="G33" s="44">
        <v>1</v>
      </c>
      <c r="H33" s="121">
        <v>1.4</v>
      </c>
      <c r="I33" s="121">
        <v>1.68</v>
      </c>
      <c r="J33" s="121">
        <v>2.23</v>
      </c>
      <c r="K33" s="121">
        <v>2.57</v>
      </c>
      <c r="L33" s="40">
        <v>35</v>
      </c>
      <c r="M33" s="30">
        <f>SUM(L33*$E33*$F33*$G33*$H33*$M$10)</f>
        <v>5147469.5999999996</v>
      </c>
      <c r="N33" s="36">
        <v>0</v>
      </c>
      <c r="O33" s="57"/>
      <c r="P33" s="36"/>
      <c r="Q33" s="30">
        <f t="shared" si="12"/>
        <v>0</v>
      </c>
      <c r="R33" s="33"/>
      <c r="S33" s="30">
        <f t="shared" si="13"/>
        <v>0</v>
      </c>
      <c r="T33" s="36">
        <v>0</v>
      </c>
      <c r="U33" s="57"/>
      <c r="V33" s="36"/>
      <c r="W33" s="49"/>
      <c r="X33" s="41"/>
      <c r="Y33" s="57"/>
      <c r="Z33" s="36">
        <v>0</v>
      </c>
      <c r="AA33" s="57"/>
      <c r="AB33" s="36">
        <v>0</v>
      </c>
      <c r="AC33" s="57"/>
      <c r="AD33" s="36">
        <v>0</v>
      </c>
      <c r="AE33" s="57"/>
      <c r="AF33" s="36"/>
      <c r="AG33" s="30">
        <f t="shared" si="14"/>
        <v>0</v>
      </c>
      <c r="AH33" s="36">
        <v>0</v>
      </c>
      <c r="AI33" s="57"/>
      <c r="AJ33" s="41"/>
      <c r="AK33" s="57"/>
      <c r="AL33" s="36"/>
      <c r="AM33" s="49"/>
      <c r="AN33" s="36">
        <v>0</v>
      </c>
      <c r="AO33" s="57"/>
      <c r="AP33" s="36">
        <v>0</v>
      </c>
      <c r="AQ33" s="57"/>
      <c r="AR33" s="36"/>
      <c r="AS33" s="57"/>
      <c r="AT33" s="36"/>
      <c r="AU33" s="57"/>
      <c r="AV33" s="36"/>
      <c r="AW33" s="57"/>
      <c r="AX33" s="40"/>
      <c r="AY33" s="57"/>
      <c r="AZ33" s="36">
        <v>0</v>
      </c>
      <c r="BA33" s="57"/>
      <c r="BB33" s="36">
        <v>0</v>
      </c>
      <c r="BC33" s="57"/>
      <c r="BD33" s="36">
        <v>0</v>
      </c>
      <c r="BE33" s="57"/>
      <c r="BF33" s="40"/>
      <c r="BG33" s="57"/>
      <c r="BH33" s="36"/>
      <c r="BI33" s="57"/>
      <c r="BJ33" s="40"/>
      <c r="BK33" s="57"/>
      <c r="BL33" s="36">
        <v>0</v>
      </c>
      <c r="BM33" s="57"/>
      <c r="BN33" s="48">
        <v>0</v>
      </c>
      <c r="BO33" s="57"/>
      <c r="BP33" s="36">
        <v>0</v>
      </c>
      <c r="BQ33" s="57"/>
      <c r="BR33" s="36">
        <v>0</v>
      </c>
      <c r="BS33" s="57"/>
      <c r="BT33" s="36">
        <v>0</v>
      </c>
      <c r="BU33" s="57"/>
      <c r="BV33" s="36">
        <v>0</v>
      </c>
      <c r="BW33" s="57"/>
      <c r="BX33" s="36"/>
      <c r="BY33" s="57"/>
      <c r="BZ33" s="36">
        <v>0</v>
      </c>
      <c r="CA33" s="57"/>
      <c r="CB33" s="36">
        <v>0</v>
      </c>
      <c r="CC33" s="57"/>
      <c r="CD33" s="36">
        <v>0</v>
      </c>
      <c r="CE33" s="57"/>
      <c r="CF33" s="36">
        <v>0</v>
      </c>
      <c r="CG33" s="57"/>
      <c r="CH33" s="36"/>
      <c r="CI33" s="57"/>
      <c r="CJ33" s="36"/>
      <c r="CK33" s="57"/>
      <c r="CL33" s="36">
        <v>0</v>
      </c>
      <c r="CM33" s="57"/>
      <c r="CN33" s="36">
        <v>0</v>
      </c>
      <c r="CO33" s="57"/>
      <c r="CP33" s="36">
        <v>0</v>
      </c>
      <c r="CQ33" s="57"/>
      <c r="CR33" s="33"/>
      <c r="CS33" s="57"/>
      <c r="CT33" s="33"/>
      <c r="CU33" s="57"/>
      <c r="CV33" s="85">
        <f t="shared" si="15"/>
        <v>35</v>
      </c>
      <c r="CW33" s="85">
        <f t="shared" si="15"/>
        <v>5147469.5999999996</v>
      </c>
    </row>
    <row r="34" spans="1:101" s="4" customFormat="1" ht="45" x14ac:dyDescent="0.25">
      <c r="A34" s="43"/>
      <c r="B34" s="43">
        <v>13</v>
      </c>
      <c r="C34" s="159" t="s">
        <v>330</v>
      </c>
      <c r="D34" s="120" t="s">
        <v>143</v>
      </c>
      <c r="E34" s="112">
        <v>13520</v>
      </c>
      <c r="F34" s="28">
        <v>6.3</v>
      </c>
      <c r="G34" s="44">
        <v>1</v>
      </c>
      <c r="H34" s="121">
        <v>1.4</v>
      </c>
      <c r="I34" s="121">
        <v>1.68</v>
      </c>
      <c r="J34" s="121">
        <v>2.23</v>
      </c>
      <c r="K34" s="121">
        <v>2.57</v>
      </c>
      <c r="L34" s="40">
        <v>35</v>
      </c>
      <c r="M34" s="30">
        <f>SUM(L34*$E34*$F34*$G34*$H34*$M$10)</f>
        <v>4173623.9999999995</v>
      </c>
      <c r="N34" s="36">
        <v>0</v>
      </c>
      <c r="O34" s="57"/>
      <c r="P34" s="36"/>
      <c r="Q34" s="30">
        <f t="shared" si="12"/>
        <v>0</v>
      </c>
      <c r="R34" s="33">
        <v>4</v>
      </c>
      <c r="S34" s="30">
        <f t="shared" si="13"/>
        <v>476985.59999999998</v>
      </c>
      <c r="T34" s="36">
        <v>0</v>
      </c>
      <c r="U34" s="57"/>
      <c r="V34" s="36"/>
      <c r="W34" s="49"/>
      <c r="X34" s="41"/>
      <c r="Y34" s="57"/>
      <c r="Z34" s="36">
        <v>0</v>
      </c>
      <c r="AA34" s="57"/>
      <c r="AB34" s="36">
        <v>0</v>
      </c>
      <c r="AC34" s="57"/>
      <c r="AD34" s="36">
        <v>0</v>
      </c>
      <c r="AE34" s="57"/>
      <c r="AF34" s="36"/>
      <c r="AG34" s="30">
        <f t="shared" si="14"/>
        <v>0</v>
      </c>
      <c r="AH34" s="36">
        <v>0</v>
      </c>
      <c r="AI34" s="57"/>
      <c r="AJ34" s="41"/>
      <c r="AK34" s="57"/>
      <c r="AL34" s="36"/>
      <c r="AM34" s="49"/>
      <c r="AN34" s="36">
        <v>0</v>
      </c>
      <c r="AO34" s="57"/>
      <c r="AP34" s="36">
        <v>0</v>
      </c>
      <c r="AQ34" s="57"/>
      <c r="AR34" s="36"/>
      <c r="AS34" s="57"/>
      <c r="AT34" s="36"/>
      <c r="AU34" s="57"/>
      <c r="AV34" s="36"/>
      <c r="AW34" s="57"/>
      <c r="AX34" s="40"/>
      <c r="AY34" s="57"/>
      <c r="AZ34" s="36">
        <v>0</v>
      </c>
      <c r="BA34" s="57"/>
      <c r="BB34" s="36">
        <v>0</v>
      </c>
      <c r="BC34" s="57"/>
      <c r="BD34" s="36">
        <v>0</v>
      </c>
      <c r="BE34" s="57"/>
      <c r="BF34" s="40"/>
      <c r="BG34" s="57"/>
      <c r="BH34" s="36"/>
      <c r="BI34" s="57"/>
      <c r="BJ34" s="40"/>
      <c r="BK34" s="57"/>
      <c r="BL34" s="36">
        <v>0</v>
      </c>
      <c r="BM34" s="57"/>
      <c r="BN34" s="48">
        <v>0</v>
      </c>
      <c r="BO34" s="57"/>
      <c r="BP34" s="36">
        <v>0</v>
      </c>
      <c r="BQ34" s="57"/>
      <c r="BR34" s="36">
        <v>0</v>
      </c>
      <c r="BS34" s="57"/>
      <c r="BT34" s="36">
        <v>0</v>
      </c>
      <c r="BU34" s="57"/>
      <c r="BV34" s="36">
        <v>0</v>
      </c>
      <c r="BW34" s="57"/>
      <c r="BX34" s="36"/>
      <c r="BY34" s="57"/>
      <c r="BZ34" s="36">
        <v>0</v>
      </c>
      <c r="CA34" s="57"/>
      <c r="CB34" s="36">
        <v>0</v>
      </c>
      <c r="CC34" s="57"/>
      <c r="CD34" s="36">
        <v>0</v>
      </c>
      <c r="CE34" s="57"/>
      <c r="CF34" s="36">
        <v>0</v>
      </c>
      <c r="CG34" s="57"/>
      <c r="CH34" s="36"/>
      <c r="CI34" s="57"/>
      <c r="CJ34" s="36"/>
      <c r="CK34" s="57"/>
      <c r="CL34" s="36">
        <v>0</v>
      </c>
      <c r="CM34" s="57"/>
      <c r="CN34" s="36">
        <v>0</v>
      </c>
      <c r="CO34" s="57"/>
      <c r="CP34" s="36">
        <v>0</v>
      </c>
      <c r="CQ34" s="57"/>
      <c r="CR34" s="33"/>
      <c r="CS34" s="57"/>
      <c r="CT34" s="33"/>
      <c r="CU34" s="57"/>
      <c r="CV34" s="85">
        <f t="shared" si="15"/>
        <v>39</v>
      </c>
      <c r="CW34" s="85">
        <f t="shared" si="15"/>
        <v>4650609.5999999996</v>
      </c>
    </row>
    <row r="35" spans="1:101" s="4" customFormat="1" ht="45" x14ac:dyDescent="0.25">
      <c r="A35" s="43"/>
      <c r="B35" s="43">
        <v>14</v>
      </c>
      <c r="C35" s="159" t="s">
        <v>331</v>
      </c>
      <c r="D35" s="117" t="s">
        <v>144</v>
      </c>
      <c r="E35" s="112">
        <v>13520</v>
      </c>
      <c r="F35" s="28">
        <v>3.73</v>
      </c>
      <c r="G35" s="44">
        <v>1</v>
      </c>
      <c r="H35" s="121">
        <v>1.4</v>
      </c>
      <c r="I35" s="121">
        <v>1.68</v>
      </c>
      <c r="J35" s="121">
        <v>2.23</v>
      </c>
      <c r="K35" s="121">
        <v>2.57</v>
      </c>
      <c r="L35" s="40"/>
      <c r="M35" s="57"/>
      <c r="N35" s="36"/>
      <c r="O35" s="57"/>
      <c r="P35" s="36"/>
      <c r="Q35" s="30">
        <f t="shared" si="12"/>
        <v>0</v>
      </c>
      <c r="R35" s="33"/>
      <c r="S35" s="30">
        <f t="shared" si="13"/>
        <v>0</v>
      </c>
      <c r="T35" s="36"/>
      <c r="U35" s="57"/>
      <c r="V35" s="36"/>
      <c r="W35" s="49"/>
      <c r="X35" s="41"/>
      <c r="Y35" s="57"/>
      <c r="Z35" s="36"/>
      <c r="AA35" s="57"/>
      <c r="AB35" s="36"/>
      <c r="AC35" s="57"/>
      <c r="AD35" s="36"/>
      <c r="AE35" s="57"/>
      <c r="AF35" s="33"/>
      <c r="AG35" s="30">
        <f t="shared" si="14"/>
        <v>0</v>
      </c>
      <c r="AH35" s="36"/>
      <c r="AI35" s="57"/>
      <c r="AJ35" s="41"/>
      <c r="AK35" s="57"/>
      <c r="AL35" s="36"/>
      <c r="AM35" s="49"/>
      <c r="AN35" s="36"/>
      <c r="AO35" s="57"/>
      <c r="AP35" s="36"/>
      <c r="AQ35" s="57"/>
      <c r="AR35" s="36"/>
      <c r="AS35" s="57"/>
      <c r="AT35" s="36"/>
      <c r="AU35" s="57"/>
      <c r="AV35" s="36"/>
      <c r="AW35" s="57"/>
      <c r="AX35" s="40"/>
      <c r="AY35" s="57"/>
      <c r="AZ35" s="36"/>
      <c r="BA35" s="57"/>
      <c r="BB35" s="36"/>
      <c r="BC35" s="57"/>
      <c r="BD35" s="36"/>
      <c r="BE35" s="57"/>
      <c r="BF35" s="40"/>
      <c r="BG35" s="57"/>
      <c r="BH35" s="36"/>
      <c r="BI35" s="57"/>
      <c r="BJ35" s="40"/>
      <c r="BK35" s="57"/>
      <c r="BL35" s="36"/>
      <c r="BM35" s="57"/>
      <c r="BN35" s="48"/>
      <c r="BO35" s="57"/>
      <c r="BP35" s="36"/>
      <c r="BQ35" s="57"/>
      <c r="BR35" s="36"/>
      <c r="BS35" s="57"/>
      <c r="BT35" s="36"/>
      <c r="BU35" s="57"/>
      <c r="BV35" s="36"/>
      <c r="BW35" s="57"/>
      <c r="BX35" s="36"/>
      <c r="BY35" s="57"/>
      <c r="BZ35" s="36"/>
      <c r="CA35" s="57"/>
      <c r="CB35" s="36"/>
      <c r="CC35" s="57"/>
      <c r="CD35" s="36"/>
      <c r="CE35" s="57"/>
      <c r="CF35" s="36"/>
      <c r="CG35" s="57"/>
      <c r="CH35" s="36"/>
      <c r="CI35" s="57"/>
      <c r="CJ35" s="36"/>
      <c r="CK35" s="57"/>
      <c r="CL35" s="36"/>
      <c r="CM35" s="57"/>
      <c r="CN35" s="36"/>
      <c r="CO35" s="57"/>
      <c r="CP35" s="36"/>
      <c r="CQ35" s="57"/>
      <c r="CR35" s="33"/>
      <c r="CS35" s="57"/>
      <c r="CT35" s="33"/>
      <c r="CU35" s="57"/>
      <c r="CV35" s="85">
        <f t="shared" si="15"/>
        <v>0</v>
      </c>
      <c r="CW35" s="85">
        <f t="shared" si="15"/>
        <v>0</v>
      </c>
    </row>
    <row r="36" spans="1:101" s="4" customFormat="1" ht="75" x14ac:dyDescent="0.25">
      <c r="A36" s="43"/>
      <c r="B36" s="43">
        <v>15</v>
      </c>
      <c r="C36" s="159" t="s">
        <v>332</v>
      </c>
      <c r="D36" s="120" t="s">
        <v>145</v>
      </c>
      <c r="E36" s="112">
        <v>13520</v>
      </c>
      <c r="F36" s="44">
        <v>14.41</v>
      </c>
      <c r="G36" s="44">
        <v>1</v>
      </c>
      <c r="H36" s="121">
        <v>1.4</v>
      </c>
      <c r="I36" s="121">
        <v>1.68</v>
      </c>
      <c r="J36" s="121">
        <v>2.23</v>
      </c>
      <c r="K36" s="121">
        <v>2.57</v>
      </c>
      <c r="L36" s="40"/>
      <c r="M36" s="57"/>
      <c r="N36" s="40"/>
      <c r="O36" s="57"/>
      <c r="P36" s="40"/>
      <c r="Q36" s="30">
        <f t="shared" si="12"/>
        <v>0</v>
      </c>
      <c r="R36" s="49"/>
      <c r="S36" s="30">
        <f t="shared" si="13"/>
        <v>0</v>
      </c>
      <c r="T36" s="40"/>
      <c r="U36" s="57"/>
      <c r="V36" s="36"/>
      <c r="W36" s="49"/>
      <c r="X36" s="41"/>
      <c r="Y36" s="57"/>
      <c r="Z36" s="40"/>
      <c r="AA36" s="57"/>
      <c r="AB36" s="40"/>
      <c r="AC36" s="57"/>
      <c r="AD36" s="40"/>
      <c r="AE36" s="57"/>
      <c r="AF36" s="49">
        <v>2</v>
      </c>
      <c r="AG36" s="30">
        <f t="shared" si="14"/>
        <v>654605.95200000005</v>
      </c>
      <c r="AH36" s="40"/>
      <c r="AI36" s="57"/>
      <c r="AJ36" s="41"/>
      <c r="AK36" s="57"/>
      <c r="AL36" s="40"/>
      <c r="AM36" s="49"/>
      <c r="AN36" s="40"/>
      <c r="AO36" s="57"/>
      <c r="AP36" s="40"/>
      <c r="AQ36" s="57"/>
      <c r="AR36" s="40"/>
      <c r="AS36" s="57"/>
      <c r="AT36" s="40"/>
      <c r="AU36" s="57"/>
      <c r="AV36" s="40"/>
      <c r="AW36" s="57"/>
      <c r="AX36" s="40"/>
      <c r="AY36" s="57"/>
      <c r="AZ36" s="40"/>
      <c r="BA36" s="57"/>
      <c r="BB36" s="40"/>
      <c r="BC36" s="57"/>
      <c r="BD36" s="40"/>
      <c r="BE36" s="57"/>
      <c r="BF36" s="40"/>
      <c r="BG36" s="57"/>
      <c r="BH36" s="40"/>
      <c r="BI36" s="57"/>
      <c r="BJ36" s="40"/>
      <c r="BK36" s="57"/>
      <c r="BL36" s="40"/>
      <c r="BM36" s="57"/>
      <c r="BN36" s="50"/>
      <c r="BO36" s="57"/>
      <c r="BP36" s="40"/>
      <c r="BQ36" s="57"/>
      <c r="BR36" s="40"/>
      <c r="BS36" s="57"/>
      <c r="BT36" s="40"/>
      <c r="BU36" s="57"/>
      <c r="BV36" s="40"/>
      <c r="BW36" s="57"/>
      <c r="BX36" s="40"/>
      <c r="BY36" s="57"/>
      <c r="BZ36" s="40"/>
      <c r="CA36" s="57"/>
      <c r="CB36" s="40"/>
      <c r="CC36" s="57"/>
      <c r="CD36" s="40"/>
      <c r="CE36" s="57"/>
      <c r="CF36" s="40"/>
      <c r="CG36" s="57"/>
      <c r="CH36" s="40"/>
      <c r="CI36" s="57"/>
      <c r="CJ36" s="40"/>
      <c r="CK36" s="57"/>
      <c r="CL36" s="40"/>
      <c r="CM36" s="57"/>
      <c r="CN36" s="40"/>
      <c r="CO36" s="57"/>
      <c r="CP36" s="40"/>
      <c r="CQ36" s="57"/>
      <c r="CR36" s="33"/>
      <c r="CS36" s="57"/>
      <c r="CT36" s="33"/>
      <c r="CU36" s="57"/>
      <c r="CV36" s="85">
        <f t="shared" si="15"/>
        <v>2</v>
      </c>
      <c r="CW36" s="85">
        <f t="shared" si="15"/>
        <v>654605.95200000005</v>
      </c>
    </row>
    <row r="37" spans="1:101" s="4" customFormat="1" ht="30" x14ac:dyDescent="0.25">
      <c r="A37" s="43"/>
      <c r="B37" s="43">
        <v>16</v>
      </c>
      <c r="C37" s="159" t="s">
        <v>333</v>
      </c>
      <c r="D37" s="120" t="s">
        <v>146</v>
      </c>
      <c r="E37" s="112">
        <v>13520</v>
      </c>
      <c r="F37" s="44">
        <v>14.23</v>
      </c>
      <c r="G37" s="44">
        <v>1</v>
      </c>
      <c r="H37" s="121">
        <v>1.4</v>
      </c>
      <c r="I37" s="121">
        <v>1.68</v>
      </c>
      <c r="J37" s="121">
        <v>2.23</v>
      </c>
      <c r="K37" s="121">
        <v>2.57</v>
      </c>
      <c r="L37" s="40">
        <v>0</v>
      </c>
      <c r="M37" s="57"/>
      <c r="N37" s="36">
        <v>0</v>
      </c>
      <c r="O37" s="57"/>
      <c r="P37" s="33">
        <v>130</v>
      </c>
      <c r="Q37" s="30">
        <f t="shared" si="12"/>
        <v>35014907.199999996</v>
      </c>
      <c r="R37" s="36">
        <v>0</v>
      </c>
      <c r="S37" s="30">
        <f t="shared" si="13"/>
        <v>0</v>
      </c>
      <c r="T37" s="36">
        <v>0</v>
      </c>
      <c r="U37" s="57"/>
      <c r="V37" s="36"/>
      <c r="W37" s="49"/>
      <c r="X37" s="41"/>
      <c r="Y37" s="57"/>
      <c r="Z37" s="36">
        <v>0</v>
      </c>
      <c r="AA37" s="57"/>
      <c r="AB37" s="36">
        <v>0</v>
      </c>
      <c r="AC37" s="57"/>
      <c r="AD37" s="36">
        <v>0</v>
      </c>
      <c r="AE37" s="57"/>
      <c r="AF37" s="36">
        <v>0</v>
      </c>
      <c r="AG37" s="30">
        <f t="shared" si="14"/>
        <v>0</v>
      </c>
      <c r="AH37" s="36">
        <v>0</v>
      </c>
      <c r="AI37" s="57"/>
      <c r="AJ37" s="41"/>
      <c r="AK37" s="57"/>
      <c r="AL37" s="36"/>
      <c r="AM37" s="49"/>
      <c r="AN37" s="36">
        <v>0</v>
      </c>
      <c r="AO37" s="57"/>
      <c r="AP37" s="36">
        <v>0</v>
      </c>
      <c r="AQ37" s="57"/>
      <c r="AR37" s="36"/>
      <c r="AS37" s="57"/>
      <c r="AT37" s="36"/>
      <c r="AU37" s="57"/>
      <c r="AV37" s="36"/>
      <c r="AW37" s="57"/>
      <c r="AX37" s="40"/>
      <c r="AY37" s="57"/>
      <c r="AZ37" s="36">
        <v>0</v>
      </c>
      <c r="BA37" s="57"/>
      <c r="BB37" s="36">
        <v>0</v>
      </c>
      <c r="BC37" s="57"/>
      <c r="BD37" s="36">
        <v>0</v>
      </c>
      <c r="BE37" s="57"/>
      <c r="BF37" s="40"/>
      <c r="BG37" s="57"/>
      <c r="BH37" s="36"/>
      <c r="BI37" s="57"/>
      <c r="BJ37" s="40"/>
      <c r="BK37" s="57"/>
      <c r="BL37" s="36">
        <v>0</v>
      </c>
      <c r="BM37" s="57"/>
      <c r="BN37" s="36">
        <v>0</v>
      </c>
      <c r="BO37" s="57"/>
      <c r="BP37" s="36">
        <v>0</v>
      </c>
      <c r="BQ37" s="57"/>
      <c r="BR37" s="36">
        <v>0</v>
      </c>
      <c r="BS37" s="57"/>
      <c r="BT37" s="36">
        <v>0</v>
      </c>
      <c r="BU37" s="57"/>
      <c r="BV37" s="36">
        <v>0</v>
      </c>
      <c r="BW37" s="57"/>
      <c r="BX37" s="36"/>
      <c r="BY37" s="57"/>
      <c r="BZ37" s="36">
        <v>0</v>
      </c>
      <c r="CA37" s="57"/>
      <c r="CB37" s="36">
        <v>0</v>
      </c>
      <c r="CC37" s="57"/>
      <c r="CD37" s="36">
        <v>0</v>
      </c>
      <c r="CE37" s="57"/>
      <c r="CF37" s="36">
        <v>0</v>
      </c>
      <c r="CG37" s="57"/>
      <c r="CH37" s="36"/>
      <c r="CI37" s="57"/>
      <c r="CJ37" s="36"/>
      <c r="CK37" s="57"/>
      <c r="CL37" s="36">
        <v>0</v>
      </c>
      <c r="CM37" s="57"/>
      <c r="CN37" s="36">
        <v>0</v>
      </c>
      <c r="CO37" s="57"/>
      <c r="CP37" s="36">
        <v>0</v>
      </c>
      <c r="CQ37" s="57"/>
      <c r="CR37" s="33"/>
      <c r="CS37" s="57"/>
      <c r="CT37" s="33"/>
      <c r="CU37" s="57"/>
      <c r="CV37" s="85">
        <f t="shared" si="15"/>
        <v>130</v>
      </c>
      <c r="CW37" s="85">
        <f t="shared" si="15"/>
        <v>35014907.199999996</v>
      </c>
    </row>
    <row r="38" spans="1:101" s="4" customFormat="1" ht="60" x14ac:dyDescent="0.25">
      <c r="A38" s="43"/>
      <c r="B38" s="43">
        <v>17</v>
      </c>
      <c r="C38" s="159" t="s">
        <v>334</v>
      </c>
      <c r="D38" s="120" t="s">
        <v>147</v>
      </c>
      <c r="E38" s="112">
        <v>13520</v>
      </c>
      <c r="F38" s="44">
        <v>10.34</v>
      </c>
      <c r="G38" s="44">
        <v>1</v>
      </c>
      <c r="H38" s="121">
        <v>1.4</v>
      </c>
      <c r="I38" s="121">
        <v>1.68</v>
      </c>
      <c r="J38" s="121">
        <v>2.23</v>
      </c>
      <c r="K38" s="121">
        <v>2.57</v>
      </c>
      <c r="L38" s="40"/>
      <c r="M38" s="57"/>
      <c r="N38" s="40"/>
      <c r="O38" s="57"/>
      <c r="P38" s="49">
        <v>30</v>
      </c>
      <c r="Q38" s="30">
        <f t="shared" si="12"/>
        <v>5871465.5999999996</v>
      </c>
      <c r="R38" s="40"/>
      <c r="S38" s="30">
        <f t="shared" si="13"/>
        <v>0</v>
      </c>
      <c r="T38" s="40"/>
      <c r="U38" s="57"/>
      <c r="V38" s="36"/>
      <c r="W38" s="49"/>
      <c r="X38" s="41"/>
      <c r="Y38" s="57"/>
      <c r="Z38" s="40"/>
      <c r="AA38" s="57"/>
      <c r="AB38" s="40"/>
      <c r="AC38" s="57"/>
      <c r="AD38" s="40"/>
      <c r="AE38" s="57"/>
      <c r="AF38" s="40"/>
      <c r="AG38" s="57"/>
      <c r="AH38" s="40"/>
      <c r="AI38" s="57"/>
      <c r="AJ38" s="41"/>
      <c r="AK38" s="57"/>
      <c r="AL38" s="40"/>
      <c r="AM38" s="49"/>
      <c r="AN38" s="40"/>
      <c r="AO38" s="57"/>
      <c r="AP38" s="40"/>
      <c r="AQ38" s="57"/>
      <c r="AR38" s="40"/>
      <c r="AS38" s="57"/>
      <c r="AT38" s="40"/>
      <c r="AU38" s="57"/>
      <c r="AV38" s="40"/>
      <c r="AW38" s="57"/>
      <c r="AX38" s="40"/>
      <c r="AY38" s="57"/>
      <c r="AZ38" s="40"/>
      <c r="BA38" s="57"/>
      <c r="BB38" s="40"/>
      <c r="BC38" s="57"/>
      <c r="BD38" s="40"/>
      <c r="BE38" s="57"/>
      <c r="BF38" s="40"/>
      <c r="BG38" s="57"/>
      <c r="BH38" s="40"/>
      <c r="BI38" s="57"/>
      <c r="BJ38" s="40"/>
      <c r="BK38" s="57"/>
      <c r="BL38" s="40"/>
      <c r="BM38" s="57"/>
      <c r="BN38" s="40"/>
      <c r="BO38" s="57"/>
      <c r="BP38" s="40"/>
      <c r="BQ38" s="57"/>
      <c r="BR38" s="40"/>
      <c r="BS38" s="57"/>
      <c r="BT38" s="40"/>
      <c r="BU38" s="57"/>
      <c r="BV38" s="40"/>
      <c r="BW38" s="57"/>
      <c r="BX38" s="40"/>
      <c r="BY38" s="57"/>
      <c r="BZ38" s="40"/>
      <c r="CA38" s="57"/>
      <c r="CB38" s="40"/>
      <c r="CC38" s="57"/>
      <c r="CD38" s="40"/>
      <c r="CE38" s="57"/>
      <c r="CF38" s="40"/>
      <c r="CG38" s="57"/>
      <c r="CH38" s="40"/>
      <c r="CI38" s="57"/>
      <c r="CJ38" s="40"/>
      <c r="CK38" s="57"/>
      <c r="CL38" s="40"/>
      <c r="CM38" s="57"/>
      <c r="CN38" s="40"/>
      <c r="CO38" s="57"/>
      <c r="CP38" s="40"/>
      <c r="CQ38" s="57"/>
      <c r="CR38" s="33"/>
      <c r="CS38" s="57"/>
      <c r="CT38" s="33"/>
      <c r="CU38" s="57"/>
      <c r="CV38" s="85">
        <f t="shared" si="15"/>
        <v>30</v>
      </c>
      <c r="CW38" s="85">
        <f t="shared" si="15"/>
        <v>5871465.5999999996</v>
      </c>
    </row>
    <row r="39" spans="1:101" s="96" customFormat="1" x14ac:dyDescent="0.25">
      <c r="A39" s="59">
        <v>6</v>
      </c>
      <c r="B39" s="59"/>
      <c r="C39" s="160"/>
      <c r="D39" s="110" t="s">
        <v>148</v>
      </c>
      <c r="E39" s="112">
        <v>13520</v>
      </c>
      <c r="F39" s="45">
        <v>1.54</v>
      </c>
      <c r="G39" s="26">
        <v>1</v>
      </c>
      <c r="H39" s="118"/>
      <c r="I39" s="118"/>
      <c r="J39" s="118"/>
      <c r="K39" s="119">
        <v>2.57</v>
      </c>
      <c r="L39" s="46">
        <f>L40</f>
        <v>2</v>
      </c>
      <c r="M39" s="46">
        <f t="shared" ref="M39:BX39" si="16">M40</f>
        <v>58298.239999999991</v>
      </c>
      <c r="N39" s="46">
        <f t="shared" si="16"/>
        <v>0</v>
      </c>
      <c r="O39" s="46">
        <f t="shared" si="16"/>
        <v>0</v>
      </c>
      <c r="P39" s="46">
        <f t="shared" si="16"/>
        <v>0</v>
      </c>
      <c r="Q39" s="46">
        <f t="shared" si="16"/>
        <v>0</v>
      </c>
      <c r="R39" s="46">
        <f t="shared" si="16"/>
        <v>0</v>
      </c>
      <c r="S39" s="46">
        <f t="shared" si="16"/>
        <v>0</v>
      </c>
      <c r="T39" s="46">
        <f t="shared" si="16"/>
        <v>0</v>
      </c>
      <c r="U39" s="46">
        <f t="shared" si="16"/>
        <v>0</v>
      </c>
      <c r="V39" s="46">
        <f t="shared" si="16"/>
        <v>600</v>
      </c>
      <c r="W39" s="46">
        <f t="shared" si="16"/>
        <v>17489472</v>
      </c>
      <c r="X39" s="46">
        <f t="shared" si="16"/>
        <v>0</v>
      </c>
      <c r="Y39" s="46">
        <f t="shared" si="16"/>
        <v>0</v>
      </c>
      <c r="Z39" s="46">
        <f t="shared" si="16"/>
        <v>0</v>
      </c>
      <c r="AA39" s="46">
        <f t="shared" si="16"/>
        <v>0</v>
      </c>
      <c r="AB39" s="46">
        <f t="shared" si="16"/>
        <v>2</v>
      </c>
      <c r="AC39" s="46">
        <f t="shared" si="16"/>
        <v>58298.239999999991</v>
      </c>
      <c r="AD39" s="46">
        <f t="shared" si="16"/>
        <v>0</v>
      </c>
      <c r="AE39" s="46">
        <f t="shared" si="16"/>
        <v>0</v>
      </c>
      <c r="AF39" s="46">
        <f t="shared" si="16"/>
        <v>0</v>
      </c>
      <c r="AG39" s="46">
        <f t="shared" si="16"/>
        <v>0</v>
      </c>
      <c r="AH39" s="46">
        <f t="shared" si="16"/>
        <v>4</v>
      </c>
      <c r="AI39" s="46">
        <f t="shared" si="16"/>
        <v>139915.77599999998</v>
      </c>
      <c r="AJ39" s="46">
        <f t="shared" si="16"/>
        <v>2</v>
      </c>
      <c r="AK39" s="46">
        <f t="shared" si="16"/>
        <v>58298.239999999991</v>
      </c>
      <c r="AL39" s="46">
        <f t="shared" si="16"/>
        <v>0</v>
      </c>
      <c r="AM39" s="46">
        <f t="shared" si="16"/>
        <v>0</v>
      </c>
      <c r="AN39" s="46">
        <f t="shared" si="16"/>
        <v>0</v>
      </c>
      <c r="AO39" s="46">
        <f t="shared" si="16"/>
        <v>0</v>
      </c>
      <c r="AP39" s="46">
        <f t="shared" si="16"/>
        <v>0</v>
      </c>
      <c r="AQ39" s="46">
        <f t="shared" si="16"/>
        <v>0</v>
      </c>
      <c r="AR39" s="46">
        <f t="shared" si="16"/>
        <v>0</v>
      </c>
      <c r="AS39" s="46">
        <f t="shared" si="16"/>
        <v>0</v>
      </c>
      <c r="AT39" s="46">
        <f t="shared" si="16"/>
        <v>0</v>
      </c>
      <c r="AU39" s="46">
        <f t="shared" si="16"/>
        <v>0</v>
      </c>
      <c r="AV39" s="46">
        <f t="shared" si="16"/>
        <v>0</v>
      </c>
      <c r="AW39" s="46">
        <f t="shared" si="16"/>
        <v>0</v>
      </c>
      <c r="AX39" s="46">
        <f t="shared" si="16"/>
        <v>0</v>
      </c>
      <c r="AY39" s="46">
        <f t="shared" si="16"/>
        <v>0</v>
      </c>
      <c r="AZ39" s="46">
        <f t="shared" si="16"/>
        <v>9</v>
      </c>
      <c r="BA39" s="46">
        <f t="shared" si="16"/>
        <v>262342.08</v>
      </c>
      <c r="BB39" s="46">
        <f t="shared" si="16"/>
        <v>0</v>
      </c>
      <c r="BC39" s="46">
        <f t="shared" si="16"/>
        <v>0</v>
      </c>
      <c r="BD39" s="46">
        <f t="shared" si="16"/>
        <v>0</v>
      </c>
      <c r="BE39" s="46">
        <f t="shared" si="16"/>
        <v>0</v>
      </c>
      <c r="BF39" s="46">
        <f t="shared" si="16"/>
        <v>0</v>
      </c>
      <c r="BG39" s="46">
        <f t="shared" si="16"/>
        <v>0</v>
      </c>
      <c r="BH39" s="46">
        <f t="shared" si="16"/>
        <v>45</v>
      </c>
      <c r="BI39" s="46">
        <f t="shared" si="16"/>
        <v>1311710.3999999999</v>
      </c>
      <c r="BJ39" s="46">
        <f t="shared" si="16"/>
        <v>0</v>
      </c>
      <c r="BK39" s="46">
        <f t="shared" si="16"/>
        <v>0</v>
      </c>
      <c r="BL39" s="46">
        <f t="shared" si="16"/>
        <v>0</v>
      </c>
      <c r="BM39" s="46">
        <f t="shared" si="16"/>
        <v>0</v>
      </c>
      <c r="BN39" s="46">
        <f t="shared" si="16"/>
        <v>0</v>
      </c>
      <c r="BO39" s="46">
        <f t="shared" si="16"/>
        <v>0</v>
      </c>
      <c r="BP39" s="46">
        <f t="shared" si="16"/>
        <v>0</v>
      </c>
      <c r="BQ39" s="46">
        <f t="shared" si="16"/>
        <v>0</v>
      </c>
      <c r="BR39" s="46">
        <f t="shared" si="16"/>
        <v>0</v>
      </c>
      <c r="BS39" s="46">
        <f t="shared" si="16"/>
        <v>0</v>
      </c>
      <c r="BT39" s="46">
        <f t="shared" si="16"/>
        <v>3</v>
      </c>
      <c r="BU39" s="46">
        <f t="shared" si="16"/>
        <v>104936.83199999999</v>
      </c>
      <c r="BV39" s="46">
        <f t="shared" si="16"/>
        <v>12</v>
      </c>
      <c r="BW39" s="46">
        <f t="shared" si="16"/>
        <v>419747.32799999998</v>
      </c>
      <c r="BX39" s="46">
        <f t="shared" si="16"/>
        <v>0</v>
      </c>
      <c r="BY39" s="46">
        <f t="shared" ref="BY39:CW39" si="17">BY40</f>
        <v>0</v>
      </c>
      <c r="BZ39" s="46">
        <f t="shared" si="17"/>
        <v>5</v>
      </c>
      <c r="CA39" s="46">
        <f t="shared" si="17"/>
        <v>174894.72</v>
      </c>
      <c r="CB39" s="46">
        <f t="shared" si="17"/>
        <v>0</v>
      </c>
      <c r="CC39" s="46">
        <f t="shared" si="17"/>
        <v>0</v>
      </c>
      <c r="CD39" s="46">
        <f t="shared" si="17"/>
        <v>0</v>
      </c>
      <c r="CE39" s="46">
        <f t="shared" si="17"/>
        <v>0</v>
      </c>
      <c r="CF39" s="46">
        <f t="shared" si="17"/>
        <v>3</v>
      </c>
      <c r="CG39" s="46">
        <f t="shared" si="17"/>
        <v>104936.83199999999</v>
      </c>
      <c r="CH39" s="46">
        <f t="shared" si="17"/>
        <v>0</v>
      </c>
      <c r="CI39" s="46">
        <f t="shared" si="17"/>
        <v>0</v>
      </c>
      <c r="CJ39" s="46">
        <f t="shared" si="17"/>
        <v>6</v>
      </c>
      <c r="CK39" s="46">
        <f t="shared" si="17"/>
        <v>209873.66399999999</v>
      </c>
      <c r="CL39" s="46">
        <f t="shared" si="17"/>
        <v>7</v>
      </c>
      <c r="CM39" s="46">
        <f t="shared" si="17"/>
        <v>244852.60800000001</v>
      </c>
      <c r="CN39" s="46">
        <f t="shared" si="17"/>
        <v>28</v>
      </c>
      <c r="CO39" s="46">
        <f t="shared" si="17"/>
        <v>1300050.7520000001</v>
      </c>
      <c r="CP39" s="46">
        <f t="shared" si="17"/>
        <v>3</v>
      </c>
      <c r="CQ39" s="46">
        <f t="shared" si="17"/>
        <v>160528.36799999999</v>
      </c>
      <c r="CR39" s="46">
        <f t="shared" si="17"/>
        <v>0</v>
      </c>
      <c r="CS39" s="46">
        <f t="shared" si="17"/>
        <v>0</v>
      </c>
      <c r="CT39" s="46">
        <f t="shared" si="17"/>
        <v>0</v>
      </c>
      <c r="CU39" s="46">
        <f t="shared" si="17"/>
        <v>0</v>
      </c>
      <c r="CV39" s="46">
        <f t="shared" si="17"/>
        <v>731</v>
      </c>
      <c r="CW39" s="46">
        <f t="shared" si="17"/>
        <v>22098156.079999991</v>
      </c>
    </row>
    <row r="40" spans="1:101" s="4" customFormat="1" ht="30" x14ac:dyDescent="0.25">
      <c r="A40" s="43"/>
      <c r="B40" s="43">
        <v>18</v>
      </c>
      <c r="C40" s="159" t="s">
        <v>335</v>
      </c>
      <c r="D40" s="115" t="s">
        <v>149</v>
      </c>
      <c r="E40" s="112">
        <v>13520</v>
      </c>
      <c r="F40" s="28">
        <v>1.54</v>
      </c>
      <c r="G40" s="44">
        <v>1</v>
      </c>
      <c r="H40" s="112">
        <v>1.4</v>
      </c>
      <c r="I40" s="112">
        <v>1.68</v>
      </c>
      <c r="J40" s="112">
        <v>2.23</v>
      </c>
      <c r="K40" s="112">
        <v>2.57</v>
      </c>
      <c r="L40" s="40">
        <v>2</v>
      </c>
      <c r="M40" s="30">
        <f>SUM(L40*$E40*$F40*$G40*$H40*$M$10)</f>
        <v>58298.239999999991</v>
      </c>
      <c r="N40" s="40"/>
      <c r="O40" s="30">
        <f>SUM(N40*$E40*$F40*$G40*$H40*$O$10)</f>
        <v>0</v>
      </c>
      <c r="P40" s="40"/>
      <c r="Q40" s="30">
        <f>SUM(P40*$E40*$F40*$G40*$H40*$Q$10)</f>
        <v>0</v>
      </c>
      <c r="R40" s="40"/>
      <c r="S40" s="30">
        <f>SUM(R40*$E40*$F40*$G40*$H40*$S$10)</f>
        <v>0</v>
      </c>
      <c r="T40" s="40"/>
      <c r="U40" s="30">
        <f>SUM(T40*$E40*$F40*$G40*$H40*$U$10)</f>
        <v>0</v>
      </c>
      <c r="V40" s="37">
        <v>600</v>
      </c>
      <c r="W40" s="33">
        <f>SUM(V40*$E40*$F40*$G40*$H40*$W$10)</f>
        <v>17489472</v>
      </c>
      <c r="X40" s="41"/>
      <c r="Y40" s="30">
        <f>SUM(X40*$E40*$F40*$G40*$H40*$Y$10)</f>
        <v>0</v>
      </c>
      <c r="Z40" s="40"/>
      <c r="AA40" s="30">
        <f>SUM(Z40*$E40*$F40*$G40*$H40*$AA$10)</f>
        <v>0</v>
      </c>
      <c r="AB40" s="40">
        <v>2</v>
      </c>
      <c r="AC40" s="30">
        <f>SUM(AB40*$E40*$F40*$G40*$H40*$AC$10)</f>
        <v>58298.239999999991</v>
      </c>
      <c r="AD40" s="40"/>
      <c r="AE40" s="30">
        <f>SUM(AD40*$E40*$F40*$G40*$H40*$AE$10)</f>
        <v>0</v>
      </c>
      <c r="AF40" s="40"/>
      <c r="AG40" s="30">
        <f>AF40*$E40*$F40*$G40*$I40*$AG$10</f>
        <v>0</v>
      </c>
      <c r="AH40" s="42">
        <v>4</v>
      </c>
      <c r="AI40" s="30">
        <f>AH40*$E40*$F40*$G40*$I40*$AI$10</f>
        <v>139915.77599999998</v>
      </c>
      <c r="AJ40" s="41">
        <v>2</v>
      </c>
      <c r="AK40" s="30">
        <f>SUM(AJ40*$E40*$F40*$G40*$H40*$AK$10)</f>
        <v>58298.239999999991</v>
      </c>
      <c r="AL40" s="40"/>
      <c r="AM40" s="33">
        <f>SUM(AL40*$E40*$F40*$G40*$H40*$AM$10)</f>
        <v>0</v>
      </c>
      <c r="AN40" s="40"/>
      <c r="AO40" s="30">
        <f>SUM(AN40*$E40*$F40*$G40*$H40*$AO$10)</f>
        <v>0</v>
      </c>
      <c r="AP40" s="40"/>
      <c r="AQ40" s="30">
        <f>SUM(AP40*$E40*$F40*$G40*$H40*$AQ$10)</f>
        <v>0</v>
      </c>
      <c r="AR40" s="40"/>
      <c r="AS40" s="30">
        <f>SUM(AR40*$E40*$F40*$G40*$H40*$AS$10)</f>
        <v>0</v>
      </c>
      <c r="AT40" s="40"/>
      <c r="AU40" s="30">
        <f>SUM(AT40*$E40*$F40*$G40*$H40*$AU$10)</f>
        <v>0</v>
      </c>
      <c r="AV40" s="40"/>
      <c r="AW40" s="30">
        <f>SUM(AV40*$E40*$F40*$G40*$H40*$AW$10)</f>
        <v>0</v>
      </c>
      <c r="AX40" s="40"/>
      <c r="AY40" s="30">
        <f>SUM(AX40*$E40*$F40*$G40*$H40*$AY$10)</f>
        <v>0</v>
      </c>
      <c r="AZ40" s="40">
        <v>9</v>
      </c>
      <c r="BA40" s="30">
        <f>SUM(AZ40*$E40*$F40*$G40*$H40*$BA$10)</f>
        <v>262342.08</v>
      </c>
      <c r="BB40" s="40"/>
      <c r="BC40" s="30">
        <f>SUM(BB40*$E40*$F40*$G40*$H40*$BC$10)</f>
        <v>0</v>
      </c>
      <c r="BD40" s="40"/>
      <c r="BE40" s="30">
        <f>SUM(BD40*$E40*$F40*$G40*$H40*$BE$10)</f>
        <v>0</v>
      </c>
      <c r="BF40" s="40"/>
      <c r="BG40" s="30">
        <f>SUM(BF40*$E40*$F40*$G40*$H40*$BG$10)</f>
        <v>0</v>
      </c>
      <c r="BH40" s="40">
        <v>45</v>
      </c>
      <c r="BI40" s="30">
        <f>SUM(BH40*$E40*$F40*$G40*$H40*$BI$10)</f>
        <v>1311710.3999999999</v>
      </c>
      <c r="BJ40" s="40"/>
      <c r="BK40" s="30">
        <f>BJ40*$E40*$F40*$G40*$I40*$BK$10</f>
        <v>0</v>
      </c>
      <c r="BL40" s="40"/>
      <c r="BM40" s="30">
        <f>BL40*$E40*$F40*$G40*$I40*$BM$10</f>
        <v>0</v>
      </c>
      <c r="BN40" s="40"/>
      <c r="BO40" s="30">
        <f>BN40*$E40*$F40*$G40*$I40*$BO$10</f>
        <v>0</v>
      </c>
      <c r="BP40" s="40"/>
      <c r="BQ40" s="30">
        <f>BP40*$E40*$F40*$G40*$I40*$BQ$10</f>
        <v>0</v>
      </c>
      <c r="BR40" s="42"/>
      <c r="BS40" s="30">
        <f>BR40*$E40*$F40*$G40*$I40*$BS$10</f>
        <v>0</v>
      </c>
      <c r="BT40" s="42">
        <v>3</v>
      </c>
      <c r="BU40" s="30">
        <f>BT40*$E40*$F40*$G40*$I40*$BU$10</f>
        <v>104936.83199999999</v>
      </c>
      <c r="BV40" s="40">
        <v>12</v>
      </c>
      <c r="BW40" s="30">
        <f>BV40*$E40*$F40*$G40*$I40*$BW$10</f>
        <v>419747.32799999998</v>
      </c>
      <c r="BX40" s="42"/>
      <c r="BY40" s="30">
        <f>BX40*$E40*$F40*$G40*$I40*$BY$10</f>
        <v>0</v>
      </c>
      <c r="BZ40" s="42">
        <v>5</v>
      </c>
      <c r="CA40" s="30">
        <f>BZ40*$E40*$F40*$G40*$I40*$CA$10</f>
        <v>174894.72</v>
      </c>
      <c r="CB40" s="40"/>
      <c r="CC40" s="30">
        <f>CB40*$E40*$F40*$G40*$I40*$CC$10</f>
        <v>0</v>
      </c>
      <c r="CD40" s="40"/>
      <c r="CE40" s="30">
        <f>CD40*$E40*$F40*$G40*$I40*$CE$10</f>
        <v>0</v>
      </c>
      <c r="CF40" s="42">
        <v>3</v>
      </c>
      <c r="CG40" s="30">
        <f>CF40*$E40*$F40*$G40*$I40*$CG$10</f>
        <v>104936.83199999999</v>
      </c>
      <c r="CH40" s="42"/>
      <c r="CI40" s="30">
        <f>CH40*$E40*$F40*$G40*$I40*$CI$10</f>
        <v>0</v>
      </c>
      <c r="CJ40" s="40">
        <v>6</v>
      </c>
      <c r="CK40" s="30">
        <f>CJ40*$E40*$F40*$G40*$I40*$CK$10</f>
        <v>209873.66399999999</v>
      </c>
      <c r="CL40" s="40">
        <v>7</v>
      </c>
      <c r="CM40" s="30">
        <f>CL40*$E40*$F40*$G40*$I40*$CM$10</f>
        <v>244852.60800000001</v>
      </c>
      <c r="CN40" s="42">
        <v>28</v>
      </c>
      <c r="CO40" s="30">
        <f>CN40*$E40*$F40*$G40*$J40*$CO$10</f>
        <v>1300050.7520000001</v>
      </c>
      <c r="CP40" s="42">
        <v>3</v>
      </c>
      <c r="CQ40" s="30">
        <f>CP40*$E40*$F40*$G40*$K40*$CQ$10</f>
        <v>160528.36799999999</v>
      </c>
      <c r="CR40" s="33"/>
      <c r="CS40" s="30">
        <f>CR40*E40*F40*G40</f>
        <v>0</v>
      </c>
      <c r="CT40" s="33"/>
      <c r="CU40" s="30"/>
      <c r="CV40" s="85">
        <f t="shared" ref="CV40:CW40" si="18">SUM(N40+L40+X40+P40+R40+Z40+V40+T40+AB40+AF40+AD40+AH40+AJ40+AN40+BJ40+BP40+AL40+AX40+AZ40+CB40+CD40+BZ40+CF40+CH40+BT40+BV40+AP40+AR40+AT40+AV40+BL40+BN40+BR40+BB40+BD40+BF40+BH40+BX40+CJ40+CL40+CN40+CP40+CR40+CT40)</f>
        <v>731</v>
      </c>
      <c r="CW40" s="85">
        <f t="shared" si="18"/>
        <v>22098156.079999991</v>
      </c>
    </row>
    <row r="41" spans="1:101" s="96" customFormat="1" x14ac:dyDescent="0.25">
      <c r="A41" s="59">
        <v>7</v>
      </c>
      <c r="B41" s="59"/>
      <c r="C41" s="160"/>
      <c r="D41" s="110" t="s">
        <v>150</v>
      </c>
      <c r="E41" s="112">
        <v>13520</v>
      </c>
      <c r="F41" s="45">
        <v>0.98</v>
      </c>
      <c r="G41" s="26">
        <v>1</v>
      </c>
      <c r="H41" s="118"/>
      <c r="I41" s="118"/>
      <c r="J41" s="118"/>
      <c r="K41" s="119">
        <v>2.57</v>
      </c>
      <c r="L41" s="46">
        <f>L42</f>
        <v>0</v>
      </c>
      <c r="M41" s="46">
        <f t="shared" ref="M41:BX41" si="19">M42</f>
        <v>0</v>
      </c>
      <c r="N41" s="46">
        <f t="shared" si="19"/>
        <v>0</v>
      </c>
      <c r="O41" s="46">
        <f t="shared" si="19"/>
        <v>0</v>
      </c>
      <c r="P41" s="46">
        <f t="shared" si="19"/>
        <v>0</v>
      </c>
      <c r="Q41" s="46">
        <f t="shared" si="19"/>
        <v>0</v>
      </c>
      <c r="R41" s="46">
        <f t="shared" si="19"/>
        <v>0</v>
      </c>
      <c r="S41" s="46">
        <f t="shared" si="19"/>
        <v>0</v>
      </c>
      <c r="T41" s="46">
        <f t="shared" si="19"/>
        <v>0</v>
      </c>
      <c r="U41" s="46">
        <f t="shared" si="19"/>
        <v>0</v>
      </c>
      <c r="V41" s="46">
        <f t="shared" si="19"/>
        <v>0</v>
      </c>
      <c r="W41" s="46">
        <f t="shared" si="19"/>
        <v>0</v>
      </c>
      <c r="X41" s="46">
        <f t="shared" si="19"/>
        <v>0</v>
      </c>
      <c r="Y41" s="46">
        <f t="shared" si="19"/>
        <v>0</v>
      </c>
      <c r="Z41" s="46">
        <f t="shared" si="19"/>
        <v>0</v>
      </c>
      <c r="AA41" s="46">
        <f t="shared" si="19"/>
        <v>0</v>
      </c>
      <c r="AB41" s="46">
        <f t="shared" si="19"/>
        <v>0</v>
      </c>
      <c r="AC41" s="46">
        <f t="shared" si="19"/>
        <v>0</v>
      </c>
      <c r="AD41" s="46">
        <f t="shared" si="19"/>
        <v>0</v>
      </c>
      <c r="AE41" s="46">
        <f t="shared" si="19"/>
        <v>0</v>
      </c>
      <c r="AF41" s="46">
        <f t="shared" si="19"/>
        <v>0</v>
      </c>
      <c r="AG41" s="46">
        <f t="shared" si="19"/>
        <v>0</v>
      </c>
      <c r="AH41" s="46">
        <f t="shared" si="19"/>
        <v>0</v>
      </c>
      <c r="AI41" s="46">
        <f t="shared" si="19"/>
        <v>0</v>
      </c>
      <c r="AJ41" s="46">
        <f t="shared" si="19"/>
        <v>20</v>
      </c>
      <c r="AK41" s="46">
        <f t="shared" si="19"/>
        <v>382118.46399999998</v>
      </c>
      <c r="AL41" s="46">
        <f t="shared" si="19"/>
        <v>0</v>
      </c>
      <c r="AM41" s="46">
        <f t="shared" si="19"/>
        <v>0</v>
      </c>
      <c r="AN41" s="46">
        <f t="shared" si="19"/>
        <v>0</v>
      </c>
      <c r="AO41" s="46">
        <f t="shared" si="19"/>
        <v>0</v>
      </c>
      <c r="AP41" s="46">
        <f t="shared" si="19"/>
        <v>0</v>
      </c>
      <c r="AQ41" s="46">
        <f t="shared" si="19"/>
        <v>0</v>
      </c>
      <c r="AR41" s="46">
        <f t="shared" si="19"/>
        <v>0</v>
      </c>
      <c r="AS41" s="46">
        <f t="shared" si="19"/>
        <v>0</v>
      </c>
      <c r="AT41" s="46">
        <f t="shared" si="19"/>
        <v>0</v>
      </c>
      <c r="AU41" s="46">
        <f t="shared" si="19"/>
        <v>0</v>
      </c>
      <c r="AV41" s="46">
        <f t="shared" si="19"/>
        <v>0</v>
      </c>
      <c r="AW41" s="46">
        <f t="shared" si="19"/>
        <v>0</v>
      </c>
      <c r="AX41" s="46">
        <f t="shared" si="19"/>
        <v>0</v>
      </c>
      <c r="AY41" s="46">
        <f t="shared" si="19"/>
        <v>0</v>
      </c>
      <c r="AZ41" s="46">
        <f t="shared" si="19"/>
        <v>0</v>
      </c>
      <c r="BA41" s="46">
        <f t="shared" si="19"/>
        <v>0</v>
      </c>
      <c r="BB41" s="46">
        <f t="shared" si="19"/>
        <v>0</v>
      </c>
      <c r="BC41" s="46">
        <f t="shared" si="19"/>
        <v>0</v>
      </c>
      <c r="BD41" s="46">
        <f t="shared" si="19"/>
        <v>0</v>
      </c>
      <c r="BE41" s="46">
        <f t="shared" si="19"/>
        <v>0</v>
      </c>
      <c r="BF41" s="46">
        <f t="shared" si="19"/>
        <v>0</v>
      </c>
      <c r="BG41" s="46">
        <f t="shared" si="19"/>
        <v>0</v>
      </c>
      <c r="BH41" s="46">
        <f t="shared" si="19"/>
        <v>0</v>
      </c>
      <c r="BI41" s="46">
        <f t="shared" si="19"/>
        <v>0</v>
      </c>
      <c r="BJ41" s="46">
        <f t="shared" si="19"/>
        <v>0</v>
      </c>
      <c r="BK41" s="46">
        <f t="shared" si="19"/>
        <v>0</v>
      </c>
      <c r="BL41" s="46">
        <f t="shared" si="19"/>
        <v>0</v>
      </c>
      <c r="BM41" s="46">
        <f t="shared" si="19"/>
        <v>0</v>
      </c>
      <c r="BN41" s="46">
        <f t="shared" si="19"/>
        <v>0</v>
      </c>
      <c r="BO41" s="46">
        <f t="shared" si="19"/>
        <v>0</v>
      </c>
      <c r="BP41" s="46">
        <f t="shared" si="19"/>
        <v>0</v>
      </c>
      <c r="BQ41" s="46">
        <f t="shared" si="19"/>
        <v>0</v>
      </c>
      <c r="BR41" s="46">
        <f t="shared" si="19"/>
        <v>0</v>
      </c>
      <c r="BS41" s="46">
        <f t="shared" si="19"/>
        <v>0</v>
      </c>
      <c r="BT41" s="46">
        <f t="shared" si="19"/>
        <v>2</v>
      </c>
      <c r="BU41" s="46">
        <f t="shared" si="19"/>
        <v>45854.215680000001</v>
      </c>
      <c r="BV41" s="46">
        <f t="shared" si="19"/>
        <v>0</v>
      </c>
      <c r="BW41" s="46">
        <f t="shared" si="19"/>
        <v>0</v>
      </c>
      <c r="BX41" s="46">
        <f t="shared" si="19"/>
        <v>0</v>
      </c>
      <c r="BY41" s="46">
        <f t="shared" ref="BY41:CW41" si="20">BY42</f>
        <v>0</v>
      </c>
      <c r="BZ41" s="46">
        <f t="shared" si="20"/>
        <v>0</v>
      </c>
      <c r="CA41" s="46">
        <f t="shared" si="20"/>
        <v>0</v>
      </c>
      <c r="CB41" s="46">
        <f t="shared" si="20"/>
        <v>0</v>
      </c>
      <c r="CC41" s="46">
        <f t="shared" si="20"/>
        <v>0</v>
      </c>
      <c r="CD41" s="46">
        <f t="shared" si="20"/>
        <v>0</v>
      </c>
      <c r="CE41" s="46">
        <f t="shared" si="20"/>
        <v>0</v>
      </c>
      <c r="CF41" s="46">
        <f t="shared" si="20"/>
        <v>0</v>
      </c>
      <c r="CG41" s="46">
        <f t="shared" si="20"/>
        <v>0</v>
      </c>
      <c r="CH41" s="46">
        <f t="shared" si="20"/>
        <v>0</v>
      </c>
      <c r="CI41" s="46">
        <f t="shared" si="20"/>
        <v>0</v>
      </c>
      <c r="CJ41" s="46">
        <f t="shared" si="20"/>
        <v>0</v>
      </c>
      <c r="CK41" s="46">
        <f t="shared" si="20"/>
        <v>0</v>
      </c>
      <c r="CL41" s="46">
        <f t="shared" si="20"/>
        <v>0</v>
      </c>
      <c r="CM41" s="46">
        <f t="shared" si="20"/>
        <v>0</v>
      </c>
      <c r="CN41" s="46">
        <f t="shared" si="20"/>
        <v>0</v>
      </c>
      <c r="CO41" s="46">
        <f t="shared" si="20"/>
        <v>0</v>
      </c>
      <c r="CP41" s="46">
        <f t="shared" si="20"/>
        <v>0</v>
      </c>
      <c r="CQ41" s="46">
        <f t="shared" si="20"/>
        <v>0</v>
      </c>
      <c r="CR41" s="46">
        <f t="shared" si="20"/>
        <v>0</v>
      </c>
      <c r="CS41" s="46">
        <f t="shared" si="20"/>
        <v>0</v>
      </c>
      <c r="CT41" s="46">
        <f t="shared" si="20"/>
        <v>0</v>
      </c>
      <c r="CU41" s="46">
        <f t="shared" si="20"/>
        <v>0</v>
      </c>
      <c r="CV41" s="46">
        <f t="shared" si="20"/>
        <v>22</v>
      </c>
      <c r="CW41" s="46">
        <f t="shared" si="20"/>
        <v>427972.67968</v>
      </c>
    </row>
    <row r="42" spans="1:101" s="4" customFormat="1" ht="30" x14ac:dyDescent="0.25">
      <c r="A42" s="43"/>
      <c r="B42" s="43">
        <v>19</v>
      </c>
      <c r="C42" s="159" t="s">
        <v>336</v>
      </c>
      <c r="D42" s="115" t="s">
        <v>151</v>
      </c>
      <c r="E42" s="112">
        <v>13520</v>
      </c>
      <c r="F42" s="28">
        <v>0.98</v>
      </c>
      <c r="G42" s="91">
        <v>1.03</v>
      </c>
      <c r="H42" s="112">
        <v>1.4</v>
      </c>
      <c r="I42" s="112">
        <v>1.68</v>
      </c>
      <c r="J42" s="112">
        <v>2.23</v>
      </c>
      <c r="K42" s="112">
        <v>2.57</v>
      </c>
      <c r="L42" s="40"/>
      <c r="M42" s="30">
        <f>SUM(L42*$E42*$F42*$G42*$H42*$M$10)</f>
        <v>0</v>
      </c>
      <c r="N42" s="40"/>
      <c r="O42" s="30">
        <f>SUM(N42*$E42*$F42*$G42*$H42*$O$10)</f>
        <v>0</v>
      </c>
      <c r="P42" s="40"/>
      <c r="Q42" s="30">
        <f>SUM(P42*$E42*$F42*$G42*$H42*$Q$10)</f>
        <v>0</v>
      </c>
      <c r="R42" s="40"/>
      <c r="S42" s="30">
        <f>SUM(R42*$E42*$F42*$G42*$H42*$S$10)</f>
        <v>0</v>
      </c>
      <c r="T42" s="40"/>
      <c r="U42" s="30">
        <f>SUM(T42*$E42*$F42*$G42*$H42*$U$10)</f>
        <v>0</v>
      </c>
      <c r="V42" s="36"/>
      <c r="W42" s="33">
        <f>SUM(V42*$E42*$F42*$G42*$H42*$W$10)</f>
        <v>0</v>
      </c>
      <c r="X42" s="41"/>
      <c r="Y42" s="30">
        <f>SUM(X42*$E42*$F42*$G42*$H42*$Y$10)</f>
        <v>0</v>
      </c>
      <c r="Z42" s="40"/>
      <c r="AA42" s="30">
        <f>SUM(Z42*$E42*$F42*$G42*$H42*$AA$10)</f>
        <v>0</v>
      </c>
      <c r="AB42" s="40"/>
      <c r="AC42" s="30">
        <f>SUM(AB42*$E42*$F42*$G42*$H42*$AC$10)</f>
        <v>0</v>
      </c>
      <c r="AD42" s="40"/>
      <c r="AE42" s="30">
        <f>SUM(AD42*$E42*$F42*$G42*$H42*$AE$10)</f>
        <v>0</v>
      </c>
      <c r="AF42" s="40"/>
      <c r="AG42" s="30">
        <f>AF42*$E42*$F42*$G42*$I42*$AG$10</f>
        <v>0</v>
      </c>
      <c r="AH42" s="40"/>
      <c r="AI42" s="30">
        <f>AH42*$E42*$F42*$G42*$I42*$AI$10</f>
        <v>0</v>
      </c>
      <c r="AJ42" s="41">
        <v>20</v>
      </c>
      <c r="AK42" s="30">
        <f>SUM(AJ42*$E42*$F42*$G42*$H42*$AK$10)</f>
        <v>382118.46399999998</v>
      </c>
      <c r="AL42" s="40"/>
      <c r="AM42" s="33">
        <f>SUM(AL42*$E42*$F42*$G42*$H42*$AM$10)</f>
        <v>0</v>
      </c>
      <c r="AN42" s="40"/>
      <c r="AO42" s="30">
        <f>SUM(AN42*$E42*$F42*$G42*$H42*$AO$10)</f>
        <v>0</v>
      </c>
      <c r="AP42" s="40"/>
      <c r="AQ42" s="30">
        <f>SUM(AP42*$E42*$F42*$G42*$H42*$AQ$10)</f>
        <v>0</v>
      </c>
      <c r="AR42" s="40"/>
      <c r="AS42" s="30">
        <f>SUM(AR42*$E42*$F42*$G42*$H42*$AS$10)</f>
        <v>0</v>
      </c>
      <c r="AT42" s="40"/>
      <c r="AU42" s="30">
        <f>SUM(AT42*$E42*$F42*$G42*$H42*$AU$10)</f>
        <v>0</v>
      </c>
      <c r="AV42" s="40"/>
      <c r="AW42" s="30">
        <f>SUM(AV42*$E42*$F42*$G42*$H42*$AW$10)</f>
        <v>0</v>
      </c>
      <c r="AX42" s="40"/>
      <c r="AY42" s="30">
        <f>SUM(AX42*$E42*$F42*$G42*$H42*$AY$10)</f>
        <v>0</v>
      </c>
      <c r="AZ42" s="40"/>
      <c r="BA42" s="30">
        <f>SUM(AZ42*$E42*$F42*$G42*$H42*$BA$10)</f>
        <v>0</v>
      </c>
      <c r="BB42" s="40"/>
      <c r="BC42" s="30">
        <f>SUM(BB42*$E42*$F42*$G42*$H42*$BC$10)</f>
        <v>0</v>
      </c>
      <c r="BD42" s="40"/>
      <c r="BE42" s="30">
        <f>SUM(BD42*$E42*$F42*$G42*$H42*$BE$10)</f>
        <v>0</v>
      </c>
      <c r="BF42" s="40"/>
      <c r="BG42" s="30">
        <f>SUM(BF42*$E42*$F42*$G42*$H42*$BG$10)</f>
        <v>0</v>
      </c>
      <c r="BH42" s="40"/>
      <c r="BI42" s="30">
        <f>SUM(BH42*$E42*$F42*$G42*$H42*$BI$10)</f>
        <v>0</v>
      </c>
      <c r="BJ42" s="40"/>
      <c r="BK42" s="30">
        <f>BJ42*$E42*$F42*$G42*$I42*$BK$10</f>
        <v>0</v>
      </c>
      <c r="BL42" s="40"/>
      <c r="BM42" s="30">
        <f>BL42*$E42*$F42*$G42*$I42*$BM$10</f>
        <v>0</v>
      </c>
      <c r="BN42" s="40"/>
      <c r="BO42" s="30">
        <f>BN42*$E42*$F42*$G42*$I42*$BO$10</f>
        <v>0</v>
      </c>
      <c r="BP42" s="40"/>
      <c r="BQ42" s="30">
        <f>BP42*$E42*$F42*$G42*$I42*$BQ$10</f>
        <v>0</v>
      </c>
      <c r="BR42" s="40"/>
      <c r="BS42" s="30">
        <f>BR42*$E42*$F42*$G42*$I42*$BS$10</f>
        <v>0</v>
      </c>
      <c r="BT42" s="40">
        <v>2</v>
      </c>
      <c r="BU42" s="30">
        <f>BT42*$E42*$F42*$G42*$I42*$BU$10</f>
        <v>45854.215680000001</v>
      </c>
      <c r="BV42" s="40"/>
      <c r="BW42" s="30">
        <f>BV42*$E42*$F42*$G42*$I42*$BW$10</f>
        <v>0</v>
      </c>
      <c r="BX42" s="40"/>
      <c r="BY42" s="30">
        <f>BX42*$E42*$F42*$G42*$I42*$BY$10</f>
        <v>0</v>
      </c>
      <c r="BZ42" s="40"/>
      <c r="CA42" s="30">
        <f>BZ42*$E42*$F42*$G42*$I42*$CA$10</f>
        <v>0</v>
      </c>
      <c r="CB42" s="40"/>
      <c r="CC42" s="30">
        <f>CB42*$E42*$F42*$G42*$I42*$CC$10</f>
        <v>0</v>
      </c>
      <c r="CD42" s="40"/>
      <c r="CE42" s="30">
        <f>CD42*$E42*$F42*$G42*$I42*$CE$10</f>
        <v>0</v>
      </c>
      <c r="CF42" s="40"/>
      <c r="CG42" s="30">
        <f>CF42*$E42*$F42*$G42*$I42*$CG$10</f>
        <v>0</v>
      </c>
      <c r="CH42" s="40"/>
      <c r="CI42" s="30">
        <f>CH42*$E42*$F42*$G42*$I42*$CI$10</f>
        <v>0</v>
      </c>
      <c r="CJ42" s="40"/>
      <c r="CK42" s="30">
        <f>CJ42*$E42*$F42*$G42*$I42*$CK$10</f>
        <v>0</v>
      </c>
      <c r="CL42" s="40"/>
      <c r="CM42" s="30">
        <f>CL42*$E42*$F42*$G42*$I42*$CM$10</f>
        <v>0</v>
      </c>
      <c r="CN42" s="40"/>
      <c r="CO42" s="30">
        <f>CN42*$E42*$F42*$G42*$J42*$CO$10</f>
        <v>0</v>
      </c>
      <c r="CP42" s="40"/>
      <c r="CQ42" s="30">
        <f>CP42*$E42*$F42*$G42*$K42*$CQ$10</f>
        <v>0</v>
      </c>
      <c r="CR42" s="33"/>
      <c r="CS42" s="30">
        <f>CR42*E42*F42*G42</f>
        <v>0</v>
      </c>
      <c r="CT42" s="33"/>
      <c r="CU42" s="30"/>
      <c r="CV42" s="85">
        <f t="shared" ref="CV42:CW42" si="21">SUM(N42+L42+X42+P42+R42+Z42+V42+T42+AB42+AF42+AD42+AH42+AJ42+AN42+BJ42+BP42+AL42+AX42+AZ42+CB42+CD42+BZ42+CF42+CH42+BT42+BV42+AP42+AR42+AT42+AV42+BL42+BN42+BR42+BB42+BD42+BF42+BH42+BX42+CJ42+CL42+CN42+CP42+CR42+CT42)</f>
        <v>22</v>
      </c>
      <c r="CW42" s="85">
        <f t="shared" si="21"/>
        <v>427972.67968</v>
      </c>
    </row>
    <row r="43" spans="1:101" s="96" customFormat="1" x14ac:dyDescent="0.25">
      <c r="A43" s="59">
        <v>8</v>
      </c>
      <c r="B43" s="59"/>
      <c r="C43" s="160"/>
      <c r="D43" s="110" t="s">
        <v>152</v>
      </c>
      <c r="E43" s="112">
        <v>13520</v>
      </c>
      <c r="F43" s="45">
        <v>7.95</v>
      </c>
      <c r="G43" s="26">
        <v>1</v>
      </c>
      <c r="H43" s="118"/>
      <c r="I43" s="118"/>
      <c r="J43" s="118"/>
      <c r="K43" s="119">
        <v>2.57</v>
      </c>
      <c r="L43" s="46">
        <f>L44</f>
        <v>0</v>
      </c>
      <c r="M43" s="46">
        <f t="shared" ref="M43:BX43" si="22">M44</f>
        <v>0</v>
      </c>
      <c r="N43" s="46">
        <f t="shared" si="22"/>
        <v>0</v>
      </c>
      <c r="O43" s="46">
        <f t="shared" si="22"/>
        <v>0</v>
      </c>
      <c r="P43" s="46">
        <f t="shared" si="22"/>
        <v>5</v>
      </c>
      <c r="Q43" s="46">
        <f t="shared" si="22"/>
        <v>752388</v>
      </c>
      <c r="R43" s="46">
        <f t="shared" si="22"/>
        <v>0</v>
      </c>
      <c r="S43" s="46">
        <f t="shared" si="22"/>
        <v>0</v>
      </c>
      <c r="T43" s="46">
        <f t="shared" si="22"/>
        <v>0</v>
      </c>
      <c r="U43" s="46">
        <f t="shared" si="22"/>
        <v>0</v>
      </c>
      <c r="V43" s="46">
        <f t="shared" si="22"/>
        <v>0</v>
      </c>
      <c r="W43" s="46">
        <f t="shared" si="22"/>
        <v>0</v>
      </c>
      <c r="X43" s="46">
        <f t="shared" si="22"/>
        <v>0</v>
      </c>
      <c r="Y43" s="46">
        <f t="shared" si="22"/>
        <v>0</v>
      </c>
      <c r="Z43" s="46">
        <f t="shared" si="22"/>
        <v>0</v>
      </c>
      <c r="AA43" s="46">
        <f t="shared" si="22"/>
        <v>0</v>
      </c>
      <c r="AB43" s="46">
        <f t="shared" si="22"/>
        <v>0</v>
      </c>
      <c r="AC43" s="46">
        <f t="shared" si="22"/>
        <v>0</v>
      </c>
      <c r="AD43" s="46">
        <f t="shared" si="22"/>
        <v>0</v>
      </c>
      <c r="AE43" s="46">
        <f t="shared" si="22"/>
        <v>0</v>
      </c>
      <c r="AF43" s="46">
        <f t="shared" si="22"/>
        <v>0</v>
      </c>
      <c r="AG43" s="46">
        <f t="shared" si="22"/>
        <v>0</v>
      </c>
      <c r="AH43" s="46">
        <f t="shared" si="22"/>
        <v>0</v>
      </c>
      <c r="AI43" s="46">
        <f t="shared" si="22"/>
        <v>0</v>
      </c>
      <c r="AJ43" s="46">
        <f t="shared" si="22"/>
        <v>0</v>
      </c>
      <c r="AK43" s="46">
        <f t="shared" si="22"/>
        <v>0</v>
      </c>
      <c r="AL43" s="46">
        <f t="shared" si="22"/>
        <v>0</v>
      </c>
      <c r="AM43" s="46">
        <f t="shared" si="22"/>
        <v>0</v>
      </c>
      <c r="AN43" s="46">
        <f t="shared" si="22"/>
        <v>0</v>
      </c>
      <c r="AO43" s="46">
        <f t="shared" si="22"/>
        <v>0</v>
      </c>
      <c r="AP43" s="46">
        <f t="shared" si="22"/>
        <v>0</v>
      </c>
      <c r="AQ43" s="46">
        <f t="shared" si="22"/>
        <v>0</v>
      </c>
      <c r="AR43" s="46">
        <f t="shared" si="22"/>
        <v>0</v>
      </c>
      <c r="AS43" s="46">
        <f t="shared" si="22"/>
        <v>0</v>
      </c>
      <c r="AT43" s="46">
        <f t="shared" si="22"/>
        <v>0</v>
      </c>
      <c r="AU43" s="46">
        <f t="shared" si="22"/>
        <v>0</v>
      </c>
      <c r="AV43" s="46">
        <f t="shared" si="22"/>
        <v>0</v>
      </c>
      <c r="AW43" s="46">
        <f t="shared" si="22"/>
        <v>0</v>
      </c>
      <c r="AX43" s="46">
        <f t="shared" si="22"/>
        <v>0</v>
      </c>
      <c r="AY43" s="46">
        <f t="shared" si="22"/>
        <v>0</v>
      </c>
      <c r="AZ43" s="46">
        <f t="shared" si="22"/>
        <v>0</v>
      </c>
      <c r="BA43" s="46">
        <f t="shared" si="22"/>
        <v>0</v>
      </c>
      <c r="BB43" s="46">
        <f t="shared" si="22"/>
        <v>0</v>
      </c>
      <c r="BC43" s="46">
        <f t="shared" si="22"/>
        <v>0</v>
      </c>
      <c r="BD43" s="46">
        <f t="shared" si="22"/>
        <v>0</v>
      </c>
      <c r="BE43" s="46">
        <f t="shared" si="22"/>
        <v>0</v>
      </c>
      <c r="BF43" s="46">
        <f t="shared" si="22"/>
        <v>0</v>
      </c>
      <c r="BG43" s="46">
        <f t="shared" si="22"/>
        <v>0</v>
      </c>
      <c r="BH43" s="46">
        <f t="shared" si="22"/>
        <v>0</v>
      </c>
      <c r="BI43" s="46">
        <f t="shared" si="22"/>
        <v>0</v>
      </c>
      <c r="BJ43" s="46">
        <f t="shared" si="22"/>
        <v>0</v>
      </c>
      <c r="BK43" s="46">
        <f t="shared" si="22"/>
        <v>0</v>
      </c>
      <c r="BL43" s="46">
        <f t="shared" si="22"/>
        <v>0</v>
      </c>
      <c r="BM43" s="46">
        <f t="shared" si="22"/>
        <v>0</v>
      </c>
      <c r="BN43" s="46">
        <f t="shared" si="22"/>
        <v>0</v>
      </c>
      <c r="BO43" s="46">
        <f t="shared" si="22"/>
        <v>0</v>
      </c>
      <c r="BP43" s="46">
        <f t="shared" si="22"/>
        <v>0</v>
      </c>
      <c r="BQ43" s="46">
        <f t="shared" si="22"/>
        <v>0</v>
      </c>
      <c r="BR43" s="46">
        <f t="shared" si="22"/>
        <v>0</v>
      </c>
      <c r="BS43" s="46">
        <f t="shared" si="22"/>
        <v>0</v>
      </c>
      <c r="BT43" s="46">
        <f t="shared" si="22"/>
        <v>0</v>
      </c>
      <c r="BU43" s="46">
        <f t="shared" si="22"/>
        <v>0</v>
      </c>
      <c r="BV43" s="46">
        <f t="shared" si="22"/>
        <v>0</v>
      </c>
      <c r="BW43" s="46">
        <f t="shared" si="22"/>
        <v>0</v>
      </c>
      <c r="BX43" s="46">
        <f t="shared" si="22"/>
        <v>0</v>
      </c>
      <c r="BY43" s="46">
        <f t="shared" ref="BY43:CW43" si="23">BY44</f>
        <v>0</v>
      </c>
      <c r="BZ43" s="46">
        <f t="shared" si="23"/>
        <v>0</v>
      </c>
      <c r="CA43" s="46">
        <f t="shared" si="23"/>
        <v>0</v>
      </c>
      <c r="CB43" s="46">
        <f t="shared" si="23"/>
        <v>0</v>
      </c>
      <c r="CC43" s="46">
        <f t="shared" si="23"/>
        <v>0</v>
      </c>
      <c r="CD43" s="46">
        <f t="shared" si="23"/>
        <v>0</v>
      </c>
      <c r="CE43" s="46">
        <f t="shared" si="23"/>
        <v>0</v>
      </c>
      <c r="CF43" s="46">
        <f t="shared" si="23"/>
        <v>0</v>
      </c>
      <c r="CG43" s="46">
        <f t="shared" si="23"/>
        <v>0</v>
      </c>
      <c r="CH43" s="46">
        <f t="shared" si="23"/>
        <v>0</v>
      </c>
      <c r="CI43" s="46">
        <f t="shared" si="23"/>
        <v>0</v>
      </c>
      <c r="CJ43" s="46">
        <f t="shared" si="23"/>
        <v>0</v>
      </c>
      <c r="CK43" s="46">
        <f t="shared" si="23"/>
        <v>0</v>
      </c>
      <c r="CL43" s="46">
        <f t="shared" si="23"/>
        <v>0</v>
      </c>
      <c r="CM43" s="46">
        <f t="shared" si="23"/>
        <v>0</v>
      </c>
      <c r="CN43" s="46">
        <f t="shared" si="23"/>
        <v>0</v>
      </c>
      <c r="CO43" s="46">
        <f t="shared" si="23"/>
        <v>0</v>
      </c>
      <c r="CP43" s="46">
        <f t="shared" si="23"/>
        <v>0</v>
      </c>
      <c r="CQ43" s="46">
        <f t="shared" si="23"/>
        <v>0</v>
      </c>
      <c r="CR43" s="46">
        <f t="shared" si="23"/>
        <v>0</v>
      </c>
      <c r="CS43" s="46">
        <f t="shared" si="23"/>
        <v>0</v>
      </c>
      <c r="CT43" s="46">
        <f t="shared" si="23"/>
        <v>0</v>
      </c>
      <c r="CU43" s="46">
        <f t="shared" si="23"/>
        <v>0</v>
      </c>
      <c r="CV43" s="46">
        <f t="shared" si="23"/>
        <v>5</v>
      </c>
      <c r="CW43" s="46">
        <f t="shared" si="23"/>
        <v>752388</v>
      </c>
    </row>
    <row r="44" spans="1:101" s="4" customFormat="1" ht="60" x14ac:dyDescent="0.25">
      <c r="A44" s="43"/>
      <c r="B44" s="43">
        <v>20</v>
      </c>
      <c r="C44" s="159" t="s">
        <v>337</v>
      </c>
      <c r="D44" s="115" t="s">
        <v>153</v>
      </c>
      <c r="E44" s="112">
        <v>13520</v>
      </c>
      <c r="F44" s="28">
        <v>7.95</v>
      </c>
      <c r="G44" s="44">
        <v>1</v>
      </c>
      <c r="H44" s="112">
        <v>1.4</v>
      </c>
      <c r="I44" s="112">
        <v>1.68</v>
      </c>
      <c r="J44" s="112">
        <v>2.23</v>
      </c>
      <c r="K44" s="112">
        <v>2.57</v>
      </c>
      <c r="L44" s="40"/>
      <c r="M44" s="30">
        <f>SUM(L44*$E44*$F44*$G44*$H44*$M$10)</f>
        <v>0</v>
      </c>
      <c r="N44" s="40"/>
      <c r="O44" s="30">
        <f>SUM(N44*$E44*$F44*$G44*$H44*$O$10)</f>
        <v>0</v>
      </c>
      <c r="P44" s="49">
        <v>5</v>
      </c>
      <c r="Q44" s="30">
        <f>SUM(P44*$E44*$F44*$G44*$H44*$Q$10)</f>
        <v>752388</v>
      </c>
      <c r="R44" s="40"/>
      <c r="S44" s="30">
        <f>SUM(R44*$E44*$F44*$G44*$H44*$S$10)</f>
        <v>0</v>
      </c>
      <c r="T44" s="40"/>
      <c r="U44" s="30">
        <f>SUM(T44*$E44*$F44*$G44*$H44*$U$10)</f>
        <v>0</v>
      </c>
      <c r="V44" s="36"/>
      <c r="W44" s="33">
        <f>SUM(V44*$E44*$F44*$G44*$H44*$W$10)</f>
        <v>0</v>
      </c>
      <c r="X44" s="41"/>
      <c r="Y44" s="30">
        <f>SUM(X44*$E44*$F44*$G44*$H44*$Y$10)</f>
        <v>0</v>
      </c>
      <c r="Z44" s="40"/>
      <c r="AA44" s="30">
        <f>SUM(Z44*$E44*$F44*$G44*$H44*$AA$10)</f>
        <v>0</v>
      </c>
      <c r="AB44" s="40"/>
      <c r="AC44" s="30">
        <f>SUM(AB44*$E44*$F44*$G44*$H44*$AC$10)</f>
        <v>0</v>
      </c>
      <c r="AD44" s="40"/>
      <c r="AE44" s="30">
        <f>SUM(AD44*$E44*$F44*$G44*$H44*$AE$10)</f>
        <v>0</v>
      </c>
      <c r="AF44" s="40"/>
      <c r="AG44" s="30">
        <f>AF44*$E44*$F44*$G44*$I44*$AG$10</f>
        <v>0</v>
      </c>
      <c r="AH44" s="40"/>
      <c r="AI44" s="30">
        <f>AH44*$E44*$F44*$G44*$I44*$AI$10</f>
        <v>0</v>
      </c>
      <c r="AJ44" s="41"/>
      <c r="AK44" s="30">
        <f>SUM(AJ44*$E44*$F44*$G44*$H44*$AK$10)</f>
        <v>0</v>
      </c>
      <c r="AL44" s="40"/>
      <c r="AM44" s="33">
        <f>SUM(AL44*$E44*$F44*$G44*$H44*$AM$10)</f>
        <v>0</v>
      </c>
      <c r="AN44" s="40"/>
      <c r="AO44" s="30">
        <f>SUM(AN44*$E44*$F44*$G44*$H44*$AO$10)</f>
        <v>0</v>
      </c>
      <c r="AP44" s="40"/>
      <c r="AQ44" s="30">
        <f>SUM(AP44*$E44*$F44*$G44*$H44*$AQ$10)</f>
        <v>0</v>
      </c>
      <c r="AR44" s="40"/>
      <c r="AS44" s="30">
        <f>SUM(AR44*$E44*$F44*$G44*$H44*$AS$10)</f>
        <v>0</v>
      </c>
      <c r="AT44" s="40"/>
      <c r="AU44" s="30">
        <f>SUM(AT44*$E44*$F44*$G44*$H44*$AU$10)</f>
        <v>0</v>
      </c>
      <c r="AV44" s="40"/>
      <c r="AW44" s="30">
        <f>SUM(AV44*$E44*$F44*$G44*$H44*$AW$10)</f>
        <v>0</v>
      </c>
      <c r="AX44" s="40"/>
      <c r="AY44" s="30">
        <f>SUM(AX44*$E44*$F44*$G44*$H44*$AY$10)</f>
        <v>0</v>
      </c>
      <c r="AZ44" s="40"/>
      <c r="BA44" s="30">
        <f>SUM(AZ44*$E44*$F44*$G44*$H44*$BA$10)</f>
        <v>0</v>
      </c>
      <c r="BB44" s="40"/>
      <c r="BC44" s="30">
        <f>SUM(BB44*$E44*$F44*$G44*$H44*$BC$10)</f>
        <v>0</v>
      </c>
      <c r="BD44" s="40"/>
      <c r="BE44" s="30">
        <f>SUM(BD44*$E44*$F44*$G44*$H44*$BE$10)</f>
        <v>0</v>
      </c>
      <c r="BF44" s="40"/>
      <c r="BG44" s="30">
        <f>SUM(BF44*$E44*$F44*$G44*$H44*$BG$10)</f>
        <v>0</v>
      </c>
      <c r="BH44" s="40"/>
      <c r="BI44" s="30">
        <f>SUM(BH44*$E44*$F44*$G44*$H44*$BI$10)</f>
        <v>0</v>
      </c>
      <c r="BJ44" s="40"/>
      <c r="BK44" s="30">
        <f>BJ44*$E44*$F44*$G44*$I44*$BK$10</f>
        <v>0</v>
      </c>
      <c r="BL44" s="40"/>
      <c r="BM44" s="30">
        <f>BL44*$E44*$F44*$G44*$I44*$BM$10</f>
        <v>0</v>
      </c>
      <c r="BN44" s="40"/>
      <c r="BO44" s="30">
        <f>BN44*$E44*$F44*$G44*$I44*$BO$10</f>
        <v>0</v>
      </c>
      <c r="BP44" s="40"/>
      <c r="BQ44" s="30">
        <f>BP44*$E44*$F44*$G44*$I44*$BQ$10</f>
        <v>0</v>
      </c>
      <c r="BR44" s="40"/>
      <c r="BS44" s="30">
        <f>BR44*$E44*$F44*$G44*$I44*$BS$10</f>
        <v>0</v>
      </c>
      <c r="BT44" s="40"/>
      <c r="BU44" s="30">
        <f>BT44*$E44*$F44*$G44*$I44*$BU$10</f>
        <v>0</v>
      </c>
      <c r="BV44" s="40"/>
      <c r="BW44" s="30">
        <f>BV44*$E44*$F44*$G44*$I44*$BW$10</f>
        <v>0</v>
      </c>
      <c r="BX44" s="40"/>
      <c r="BY44" s="30">
        <f>BX44*$E44*$F44*$G44*$I44*$BY$10</f>
        <v>0</v>
      </c>
      <c r="BZ44" s="40"/>
      <c r="CA44" s="30">
        <f>BZ44*$E44*$F44*$G44*$I44*$CA$10</f>
        <v>0</v>
      </c>
      <c r="CB44" s="40"/>
      <c r="CC44" s="30">
        <f>CB44*$E44*$F44*$G44*$I44*$CC$10</f>
        <v>0</v>
      </c>
      <c r="CD44" s="40"/>
      <c r="CE44" s="30">
        <f>CD44*$E44*$F44*$G44*$I44*$CE$10</f>
        <v>0</v>
      </c>
      <c r="CF44" s="40"/>
      <c r="CG44" s="30">
        <f>CF44*$E44*$F44*$G44*$I44*$CG$10</f>
        <v>0</v>
      </c>
      <c r="CH44" s="40"/>
      <c r="CI44" s="30">
        <f>CH44*$E44*$F44*$G44*$I44*$CI$10</f>
        <v>0</v>
      </c>
      <c r="CJ44" s="40"/>
      <c r="CK44" s="30">
        <f>CJ44*$E44*$F44*$G44*$I44*$CK$10</f>
        <v>0</v>
      </c>
      <c r="CL44" s="40"/>
      <c r="CM44" s="30">
        <f>CL44*$E44*$F44*$G44*$I44*$CM$10</f>
        <v>0</v>
      </c>
      <c r="CN44" s="40"/>
      <c r="CO44" s="30">
        <f>CN44*$E44*$F44*$G44*$J44*$CO$10</f>
        <v>0</v>
      </c>
      <c r="CP44" s="40"/>
      <c r="CQ44" s="30">
        <f>CP44*$E44*$F44*$G44*$K44*$CQ$10</f>
        <v>0</v>
      </c>
      <c r="CR44" s="33"/>
      <c r="CS44" s="30">
        <f>CR44*E44*F44*G44</f>
        <v>0</v>
      </c>
      <c r="CT44" s="33"/>
      <c r="CU44" s="30"/>
      <c r="CV44" s="85">
        <f t="shared" ref="CV44:CW44" si="24">SUM(N44+L44+X44+P44+R44+Z44+V44+T44+AB44+AF44+AD44+AH44+AJ44+AN44+BJ44+BP44+AL44+AX44+AZ44+CB44+CD44+BZ44+CF44+CH44+BT44+BV44+AP44+AR44+AT44+AV44+BL44+BN44+BR44+BB44+BD44+BF44+BH44+BX44+CJ44+CL44+CN44+CP44+CR44+CT44)</f>
        <v>5</v>
      </c>
      <c r="CW44" s="85">
        <f t="shared" si="24"/>
        <v>752388</v>
      </c>
    </row>
    <row r="45" spans="1:101" s="96" customFormat="1" x14ac:dyDescent="0.25">
      <c r="A45" s="59">
        <v>9</v>
      </c>
      <c r="B45" s="59"/>
      <c r="C45" s="160"/>
      <c r="D45" s="110" t="s">
        <v>154</v>
      </c>
      <c r="E45" s="112">
        <v>13520</v>
      </c>
      <c r="F45" s="45">
        <v>1.42</v>
      </c>
      <c r="G45" s="26">
        <v>1</v>
      </c>
      <c r="H45" s="118"/>
      <c r="I45" s="118"/>
      <c r="J45" s="118"/>
      <c r="K45" s="119">
        <v>2.57</v>
      </c>
      <c r="L45" s="46">
        <f t="shared" ref="L45:BW45" si="25">SUM(L46:L47)</f>
        <v>0</v>
      </c>
      <c r="M45" s="46">
        <f t="shared" si="25"/>
        <v>0</v>
      </c>
      <c r="N45" s="46">
        <f t="shared" si="25"/>
        <v>0</v>
      </c>
      <c r="O45" s="46">
        <f t="shared" si="25"/>
        <v>0</v>
      </c>
      <c r="P45" s="46">
        <f t="shared" si="25"/>
        <v>0</v>
      </c>
      <c r="Q45" s="46">
        <f t="shared" si="25"/>
        <v>0</v>
      </c>
      <c r="R45" s="46">
        <f t="shared" si="25"/>
        <v>0</v>
      </c>
      <c r="S45" s="46">
        <f t="shared" si="25"/>
        <v>0</v>
      </c>
      <c r="T45" s="46">
        <f t="shared" si="25"/>
        <v>0</v>
      </c>
      <c r="U45" s="46">
        <f t="shared" si="25"/>
        <v>0</v>
      </c>
      <c r="V45" s="46">
        <f t="shared" si="25"/>
        <v>0</v>
      </c>
      <c r="W45" s="46">
        <f t="shared" si="25"/>
        <v>0</v>
      </c>
      <c r="X45" s="46">
        <f t="shared" si="25"/>
        <v>0</v>
      </c>
      <c r="Y45" s="46">
        <f t="shared" si="25"/>
        <v>0</v>
      </c>
      <c r="Z45" s="46">
        <f t="shared" si="25"/>
        <v>0</v>
      </c>
      <c r="AA45" s="46">
        <f t="shared" si="25"/>
        <v>0</v>
      </c>
      <c r="AB45" s="46">
        <f t="shared" si="25"/>
        <v>0</v>
      </c>
      <c r="AC45" s="46">
        <f t="shared" si="25"/>
        <v>0</v>
      </c>
      <c r="AD45" s="46">
        <f t="shared" si="25"/>
        <v>0</v>
      </c>
      <c r="AE45" s="46">
        <f t="shared" si="25"/>
        <v>0</v>
      </c>
      <c r="AF45" s="46">
        <f t="shared" si="25"/>
        <v>0</v>
      </c>
      <c r="AG45" s="46">
        <f t="shared" si="25"/>
        <v>0</v>
      </c>
      <c r="AH45" s="46">
        <f t="shared" si="25"/>
        <v>0</v>
      </c>
      <c r="AI45" s="46">
        <f t="shared" si="25"/>
        <v>0</v>
      </c>
      <c r="AJ45" s="46">
        <f t="shared" si="25"/>
        <v>0</v>
      </c>
      <c r="AK45" s="46">
        <f t="shared" si="25"/>
        <v>0</v>
      </c>
      <c r="AL45" s="46">
        <f t="shared" si="25"/>
        <v>0</v>
      </c>
      <c r="AM45" s="46">
        <f t="shared" si="25"/>
        <v>0</v>
      </c>
      <c r="AN45" s="46">
        <f t="shared" si="25"/>
        <v>0</v>
      </c>
      <c r="AO45" s="46">
        <f t="shared" si="25"/>
        <v>0</v>
      </c>
      <c r="AP45" s="46">
        <f t="shared" si="25"/>
        <v>0</v>
      </c>
      <c r="AQ45" s="46">
        <f t="shared" si="25"/>
        <v>0</v>
      </c>
      <c r="AR45" s="46">
        <f t="shared" si="25"/>
        <v>0</v>
      </c>
      <c r="AS45" s="46">
        <f t="shared" si="25"/>
        <v>0</v>
      </c>
      <c r="AT45" s="46">
        <f t="shared" si="25"/>
        <v>0</v>
      </c>
      <c r="AU45" s="46">
        <f t="shared" si="25"/>
        <v>0</v>
      </c>
      <c r="AV45" s="46">
        <f t="shared" si="25"/>
        <v>0</v>
      </c>
      <c r="AW45" s="46">
        <f t="shared" si="25"/>
        <v>0</v>
      </c>
      <c r="AX45" s="46">
        <f t="shared" si="25"/>
        <v>0</v>
      </c>
      <c r="AY45" s="46">
        <f t="shared" si="25"/>
        <v>0</v>
      </c>
      <c r="AZ45" s="46">
        <f t="shared" si="25"/>
        <v>0</v>
      </c>
      <c r="BA45" s="46">
        <f t="shared" si="25"/>
        <v>0</v>
      </c>
      <c r="BB45" s="46">
        <f t="shared" si="25"/>
        <v>0</v>
      </c>
      <c r="BC45" s="46">
        <f t="shared" si="25"/>
        <v>0</v>
      </c>
      <c r="BD45" s="46">
        <f t="shared" si="25"/>
        <v>0</v>
      </c>
      <c r="BE45" s="46">
        <f t="shared" si="25"/>
        <v>0</v>
      </c>
      <c r="BF45" s="46">
        <f t="shared" si="25"/>
        <v>0</v>
      </c>
      <c r="BG45" s="46">
        <f t="shared" si="25"/>
        <v>0</v>
      </c>
      <c r="BH45" s="46">
        <f t="shared" si="25"/>
        <v>0</v>
      </c>
      <c r="BI45" s="46">
        <f t="shared" si="25"/>
        <v>0</v>
      </c>
      <c r="BJ45" s="46">
        <f t="shared" si="25"/>
        <v>0</v>
      </c>
      <c r="BK45" s="46">
        <f t="shared" si="25"/>
        <v>0</v>
      </c>
      <c r="BL45" s="46">
        <f t="shared" si="25"/>
        <v>0</v>
      </c>
      <c r="BM45" s="46">
        <f t="shared" si="25"/>
        <v>0</v>
      </c>
      <c r="BN45" s="46">
        <f t="shared" si="25"/>
        <v>0</v>
      </c>
      <c r="BO45" s="46">
        <f t="shared" si="25"/>
        <v>0</v>
      </c>
      <c r="BP45" s="46">
        <f t="shared" si="25"/>
        <v>0</v>
      </c>
      <c r="BQ45" s="46">
        <f t="shared" si="25"/>
        <v>0</v>
      </c>
      <c r="BR45" s="46">
        <f t="shared" si="25"/>
        <v>0</v>
      </c>
      <c r="BS45" s="46">
        <f t="shared" si="25"/>
        <v>0</v>
      </c>
      <c r="BT45" s="46">
        <f t="shared" si="25"/>
        <v>0</v>
      </c>
      <c r="BU45" s="46">
        <f t="shared" si="25"/>
        <v>0</v>
      </c>
      <c r="BV45" s="46">
        <f t="shared" si="25"/>
        <v>0</v>
      </c>
      <c r="BW45" s="46">
        <f t="shared" si="25"/>
        <v>0</v>
      </c>
      <c r="BX45" s="46">
        <f t="shared" ref="BX45:CW45" si="26">SUM(BX46:BX47)</f>
        <v>0</v>
      </c>
      <c r="BY45" s="46">
        <f t="shared" si="26"/>
        <v>0</v>
      </c>
      <c r="BZ45" s="46">
        <f t="shared" si="26"/>
        <v>0</v>
      </c>
      <c r="CA45" s="46">
        <f t="shared" si="26"/>
        <v>0</v>
      </c>
      <c r="CB45" s="46">
        <f t="shared" si="26"/>
        <v>0</v>
      </c>
      <c r="CC45" s="46">
        <f t="shared" si="26"/>
        <v>0</v>
      </c>
      <c r="CD45" s="46">
        <f t="shared" si="26"/>
        <v>0</v>
      </c>
      <c r="CE45" s="46">
        <f t="shared" si="26"/>
        <v>0</v>
      </c>
      <c r="CF45" s="46">
        <f t="shared" si="26"/>
        <v>0</v>
      </c>
      <c r="CG45" s="46">
        <f t="shared" si="26"/>
        <v>0</v>
      </c>
      <c r="CH45" s="46">
        <f t="shared" si="26"/>
        <v>0</v>
      </c>
      <c r="CI45" s="46">
        <f t="shared" si="26"/>
        <v>0</v>
      </c>
      <c r="CJ45" s="46">
        <f t="shared" si="26"/>
        <v>0</v>
      </c>
      <c r="CK45" s="46">
        <f t="shared" si="26"/>
        <v>0</v>
      </c>
      <c r="CL45" s="46">
        <f t="shared" si="26"/>
        <v>0</v>
      </c>
      <c r="CM45" s="46">
        <f t="shared" si="26"/>
        <v>0</v>
      </c>
      <c r="CN45" s="46">
        <f t="shared" si="26"/>
        <v>0</v>
      </c>
      <c r="CO45" s="46">
        <f t="shared" si="26"/>
        <v>0</v>
      </c>
      <c r="CP45" s="46">
        <f t="shared" si="26"/>
        <v>0</v>
      </c>
      <c r="CQ45" s="46">
        <f t="shared" si="26"/>
        <v>0</v>
      </c>
      <c r="CR45" s="46">
        <f t="shared" si="26"/>
        <v>0</v>
      </c>
      <c r="CS45" s="46">
        <f t="shared" si="26"/>
        <v>0</v>
      </c>
      <c r="CT45" s="46">
        <f t="shared" si="26"/>
        <v>0</v>
      </c>
      <c r="CU45" s="46">
        <f t="shared" si="26"/>
        <v>0</v>
      </c>
      <c r="CV45" s="46">
        <f t="shared" si="26"/>
        <v>0</v>
      </c>
      <c r="CW45" s="46">
        <f t="shared" si="26"/>
        <v>0</v>
      </c>
    </row>
    <row r="46" spans="1:101" s="4" customFormat="1" ht="30" x14ac:dyDescent="0.25">
      <c r="A46" s="43"/>
      <c r="B46" s="43">
        <v>21</v>
      </c>
      <c r="C46" s="159" t="s">
        <v>338</v>
      </c>
      <c r="D46" s="115" t="s">
        <v>155</v>
      </c>
      <c r="E46" s="112">
        <v>13520</v>
      </c>
      <c r="F46" s="28">
        <v>1.38</v>
      </c>
      <c r="G46" s="44">
        <v>1</v>
      </c>
      <c r="H46" s="112">
        <v>1.4</v>
      </c>
      <c r="I46" s="112">
        <v>1.68</v>
      </c>
      <c r="J46" s="112">
        <v>2.23</v>
      </c>
      <c r="K46" s="112">
        <v>2.57</v>
      </c>
      <c r="L46" s="29"/>
      <c r="M46" s="30">
        <f>SUM(L46*$E46*$F46*$G46*$H46*$M$10)</f>
        <v>0</v>
      </c>
      <c r="N46" s="31"/>
      <c r="O46" s="30">
        <f>SUM(N46*$E46*$F46*$G46*$H46*$O$10)</f>
        <v>0</v>
      </c>
      <c r="P46" s="31"/>
      <c r="Q46" s="30">
        <f>SUM(P46*$E46*$F46*$G46*$H46*$Q$10)</f>
        <v>0</v>
      </c>
      <c r="R46" s="31"/>
      <c r="S46" s="30">
        <f>SUM(R46*$E46*$F46*$G46*$H46*$S$10)</f>
        <v>0</v>
      </c>
      <c r="T46" s="31"/>
      <c r="U46" s="30">
        <f>SUM(T46*$E46*$F46*$G46*$H46*$U$10)</f>
        <v>0</v>
      </c>
      <c r="V46" s="31"/>
      <c r="W46" s="33">
        <f>SUM(V46*$E46*$F46*$G46*$H46*$W$10)</f>
        <v>0</v>
      </c>
      <c r="X46" s="34"/>
      <c r="Y46" s="30">
        <f>SUM(X46*$E46*$F46*$G46*$H46*$Y$10)</f>
        <v>0</v>
      </c>
      <c r="Z46" s="31"/>
      <c r="AA46" s="30">
        <f>SUM(Z46*$E46*$F46*$G46*$H46*$AA$10)</f>
        <v>0</v>
      </c>
      <c r="AB46" s="31"/>
      <c r="AC46" s="30">
        <f>SUM(AB46*$E46*$F46*$G46*$H46*$AC$10)</f>
        <v>0</v>
      </c>
      <c r="AD46" s="31"/>
      <c r="AE46" s="30">
        <f>SUM(AD46*$E46*$F46*$G46*$H46*$AE$10)</f>
        <v>0</v>
      </c>
      <c r="AF46" s="31"/>
      <c r="AG46" s="30">
        <f>AF46*$E46*$F46*$G46*$I46*$AG$10</f>
        <v>0</v>
      </c>
      <c r="AH46" s="31"/>
      <c r="AI46" s="30">
        <f>AH46*$E46*$F46*$G46*$I46*$AI$10</f>
        <v>0</v>
      </c>
      <c r="AJ46" s="34"/>
      <c r="AK46" s="30">
        <f>SUM(AJ46*$E46*$F46*$G46*$H46*$AK$10)</f>
        <v>0</v>
      </c>
      <c r="AL46" s="31"/>
      <c r="AM46" s="33">
        <f>SUM(AL46*$E46*$F46*$G46*$H46*$AM$10)</f>
        <v>0</v>
      </c>
      <c r="AN46" s="31"/>
      <c r="AO46" s="30">
        <f>SUM(AN46*$E46*$F46*$G46*$H46*$AO$10)</f>
        <v>0</v>
      </c>
      <c r="AP46" s="31"/>
      <c r="AQ46" s="30">
        <f>SUM(AP46*$E46*$F46*$G46*$H46*$AQ$10)</f>
        <v>0</v>
      </c>
      <c r="AR46" s="31"/>
      <c r="AS46" s="30">
        <f>SUM(AR46*$E46*$F46*$G46*$H46*$AS$10)</f>
        <v>0</v>
      </c>
      <c r="AT46" s="31"/>
      <c r="AU46" s="30">
        <f>SUM(AT46*$E46*$F46*$G46*$H46*$AU$10)</f>
        <v>0</v>
      </c>
      <c r="AV46" s="31"/>
      <c r="AW46" s="30">
        <f>SUM(AV46*$E46*$F46*$G46*$H46*$AW$10)</f>
        <v>0</v>
      </c>
      <c r="AX46" s="31"/>
      <c r="AY46" s="30">
        <f>SUM(AX46*$E46*$F46*$G46*$H46*$AY$10)</f>
        <v>0</v>
      </c>
      <c r="AZ46" s="31"/>
      <c r="BA46" s="30">
        <f>SUM(AZ46*$E46*$F46*$G46*$H46*$BA$10)</f>
        <v>0</v>
      </c>
      <c r="BB46" s="31"/>
      <c r="BC46" s="30">
        <f>SUM(BB46*$E46*$F46*$G46*$H46*$BC$10)</f>
        <v>0</v>
      </c>
      <c r="BD46" s="31"/>
      <c r="BE46" s="30">
        <f>SUM(BD46*$E46*$F46*$G46*$H46*$BE$10)</f>
        <v>0</v>
      </c>
      <c r="BF46" s="31"/>
      <c r="BG46" s="30">
        <f>SUM(BF46*$E46*$F46*$G46*$H46*$BG$10)</f>
        <v>0</v>
      </c>
      <c r="BH46" s="31"/>
      <c r="BI46" s="30">
        <f>SUM(BH46*$E46*$F46*$G46*$H46*$BI$10)</f>
        <v>0</v>
      </c>
      <c r="BJ46" s="31"/>
      <c r="BK46" s="30">
        <f>BJ46*$E46*$F46*$G46*$I46*$BK$10</f>
        <v>0</v>
      </c>
      <c r="BL46" s="36"/>
      <c r="BM46" s="30">
        <f>BL46*$E46*$F46*$G46*$I46*$BM$10</f>
        <v>0</v>
      </c>
      <c r="BN46" s="36"/>
      <c r="BO46" s="30">
        <f>BN46*$E46*$F46*$G46*$I46*$BO$10</f>
        <v>0</v>
      </c>
      <c r="BP46" s="31"/>
      <c r="BQ46" s="30">
        <f>BP46*$E46*$F46*$G46*$I46*$BQ$10</f>
        <v>0</v>
      </c>
      <c r="BR46" s="31"/>
      <c r="BS46" s="30">
        <f>BR46*$E46*$F46*$G46*$I46*$BS$10</f>
        <v>0</v>
      </c>
      <c r="BT46" s="37"/>
      <c r="BU46" s="30">
        <f>BT46*$E46*$F46*$G46*$I46*$BU$10</f>
        <v>0</v>
      </c>
      <c r="BV46" s="31"/>
      <c r="BW46" s="30">
        <f>BV46*$E46*$F46*$G46*$I46*$BW$10</f>
        <v>0</v>
      </c>
      <c r="BX46" s="31"/>
      <c r="BY46" s="30">
        <f>BX46*$E46*$F46*$G46*$I46*$BY$10</f>
        <v>0</v>
      </c>
      <c r="BZ46" s="31"/>
      <c r="CA46" s="30">
        <f>BZ46*$E46*$F46*$G46*$I46*$CA$10</f>
        <v>0</v>
      </c>
      <c r="CB46" s="31"/>
      <c r="CC46" s="30">
        <f>CB46*$E46*$F46*$G46*$I46*$CC$10</f>
        <v>0</v>
      </c>
      <c r="CD46" s="31"/>
      <c r="CE46" s="30">
        <f>CD46*$E46*$F46*$G46*$I46*$CE$10</f>
        <v>0</v>
      </c>
      <c r="CF46" s="31"/>
      <c r="CG46" s="30">
        <f>CF46*$E46*$F46*$G46*$I46*$CG$10</f>
        <v>0</v>
      </c>
      <c r="CH46" s="35"/>
      <c r="CI46" s="30">
        <f>CH46*$E46*$F46*$G46*$I46*$CI$10</f>
        <v>0</v>
      </c>
      <c r="CJ46" s="31"/>
      <c r="CK46" s="30">
        <f>CJ46*$E46*$F46*$G46*$I46*$CK$10</f>
        <v>0</v>
      </c>
      <c r="CL46" s="31"/>
      <c r="CM46" s="30">
        <f>CL46*$E46*$F46*$G46*$I46*$CM$10</f>
        <v>0</v>
      </c>
      <c r="CN46" s="31"/>
      <c r="CO46" s="30">
        <f>CN46*$E46*$F46*$G46*$J46*$CO$10</f>
        <v>0</v>
      </c>
      <c r="CP46" s="31"/>
      <c r="CQ46" s="30">
        <f>CP46*$E46*$F46*$G46*$K46*$CQ$10</f>
        <v>0</v>
      </c>
      <c r="CR46" s="32"/>
      <c r="CS46" s="30">
        <f>CR46*E46*F46*G46</f>
        <v>0</v>
      </c>
      <c r="CT46" s="33"/>
      <c r="CU46" s="30"/>
      <c r="CV46" s="85">
        <f t="shared" ref="CV46:CW47" si="27">SUM(N46+L46+X46+P46+R46+Z46+V46+T46+AB46+AF46+AD46+AH46+AJ46+AN46+BJ46+BP46+AL46+AX46+AZ46+CB46+CD46+BZ46+CF46+CH46+BT46+BV46+AP46+AR46+AT46+AV46+BL46+BN46+BR46+BB46+BD46+BF46+BH46+BX46+CJ46+CL46+CN46+CP46+CR46+CT46)</f>
        <v>0</v>
      </c>
      <c r="CW46" s="85">
        <f t="shared" si="27"/>
        <v>0</v>
      </c>
    </row>
    <row r="47" spans="1:101" s="4" customFormat="1" ht="30" x14ac:dyDescent="0.25">
      <c r="A47" s="43"/>
      <c r="B47" s="43">
        <v>22</v>
      </c>
      <c r="C47" s="159" t="s">
        <v>339</v>
      </c>
      <c r="D47" s="115" t="s">
        <v>156</v>
      </c>
      <c r="E47" s="112">
        <v>13520</v>
      </c>
      <c r="F47" s="44">
        <v>2.09</v>
      </c>
      <c r="G47" s="44">
        <v>1</v>
      </c>
      <c r="H47" s="112">
        <v>1.4</v>
      </c>
      <c r="I47" s="112">
        <v>1.68</v>
      </c>
      <c r="J47" s="112">
        <v>2.23</v>
      </c>
      <c r="K47" s="112">
        <v>2.57</v>
      </c>
      <c r="L47" s="29"/>
      <c r="M47" s="30">
        <f>SUM(L47*$E47*$F47*$G47*$H47*$M$10)</f>
        <v>0</v>
      </c>
      <c r="N47" s="29"/>
      <c r="O47" s="30">
        <f>SUM(N47*$E47*$F47*$G47*$H47*$O$10)</f>
        <v>0</v>
      </c>
      <c r="P47" s="29"/>
      <c r="Q47" s="30">
        <f>SUM(P47*$E47*$F47*$G47*$H47*$Q$10)</f>
        <v>0</v>
      </c>
      <c r="R47" s="29"/>
      <c r="S47" s="30">
        <f>SUM(R47*$E47*$F47*$G47*$H47*$S$10)</f>
        <v>0</v>
      </c>
      <c r="T47" s="29"/>
      <c r="U47" s="30">
        <f>SUM(T47*$E47*$F47*$G47*$H47*$U$10)</f>
        <v>0</v>
      </c>
      <c r="V47" s="31"/>
      <c r="W47" s="33">
        <f>SUM(V47*$E47*$F47*$G47*$H47*$W$10)</f>
        <v>0</v>
      </c>
      <c r="X47" s="34"/>
      <c r="Y47" s="30">
        <f>SUM(X47*$E47*$F47*$G47*$H47*$Y$10)</f>
        <v>0</v>
      </c>
      <c r="Z47" s="29"/>
      <c r="AA47" s="30">
        <f>SUM(Z47*$E47*$F47*$G47*$H47*$AA$10)</f>
        <v>0</v>
      </c>
      <c r="AB47" s="29"/>
      <c r="AC47" s="30">
        <f>SUM(AB47*$E47*$F47*$G47*$H47*$AC$10)</f>
        <v>0</v>
      </c>
      <c r="AD47" s="29"/>
      <c r="AE47" s="30">
        <f>SUM(AD47*$E47*$F47*$G47*$H47*$AE$10)</f>
        <v>0</v>
      </c>
      <c r="AF47" s="29"/>
      <c r="AG47" s="30">
        <f>AF47*$E47*$F47*$G47*$I47*$AG$10</f>
        <v>0</v>
      </c>
      <c r="AH47" s="29"/>
      <c r="AI47" s="30">
        <f>AH47*$E47*$F47*$G47*$I47*$AI$10</f>
        <v>0</v>
      </c>
      <c r="AJ47" s="34"/>
      <c r="AK47" s="30">
        <f>SUM(AJ47*$E47*$F47*$G47*$H47*$AK$10)</f>
        <v>0</v>
      </c>
      <c r="AL47" s="29"/>
      <c r="AM47" s="33">
        <f>SUM(AL47*$E47*$F47*$G47*$H47*$AM$10)</f>
        <v>0</v>
      </c>
      <c r="AN47" s="29"/>
      <c r="AO47" s="30">
        <f>SUM(AN47*$E47*$F47*$G47*$H47*$AO$10)</f>
        <v>0</v>
      </c>
      <c r="AP47" s="29"/>
      <c r="AQ47" s="30">
        <f>SUM(AP47*$E47*$F47*$G47*$H47*$AQ$10)</f>
        <v>0</v>
      </c>
      <c r="AR47" s="29"/>
      <c r="AS47" s="30">
        <f>SUM(AR47*$E47*$F47*$G47*$H47*$AS$10)</f>
        <v>0</v>
      </c>
      <c r="AT47" s="29"/>
      <c r="AU47" s="30">
        <f>SUM(AT47*$E47*$F47*$G47*$H47*$AU$10)</f>
        <v>0</v>
      </c>
      <c r="AV47" s="29"/>
      <c r="AW47" s="30">
        <f>SUM(AV47*$E47*$F47*$G47*$H47*$AW$10)</f>
        <v>0</v>
      </c>
      <c r="AX47" s="29"/>
      <c r="AY47" s="30">
        <f>SUM(AX47*$E47*$F47*$G47*$H47*$AY$10)</f>
        <v>0</v>
      </c>
      <c r="AZ47" s="29"/>
      <c r="BA47" s="30">
        <f>SUM(AZ47*$E47*$F47*$G47*$H47*$BA$10)</f>
        <v>0</v>
      </c>
      <c r="BB47" s="29"/>
      <c r="BC47" s="30">
        <f>SUM(BB47*$E47*$F47*$G47*$H47*$BC$10)</f>
        <v>0</v>
      </c>
      <c r="BD47" s="29"/>
      <c r="BE47" s="30">
        <f>SUM(BD47*$E47*$F47*$G47*$H47*$BE$10)</f>
        <v>0</v>
      </c>
      <c r="BF47" s="29"/>
      <c r="BG47" s="30">
        <f>SUM(BF47*$E47*$F47*$G47*$H47*$BG$10)</f>
        <v>0</v>
      </c>
      <c r="BH47" s="29"/>
      <c r="BI47" s="30">
        <f>SUM(BH47*$E47*$F47*$G47*$H47*$BI$10)</f>
        <v>0</v>
      </c>
      <c r="BJ47" s="29"/>
      <c r="BK47" s="30">
        <f>BJ47*$E47*$F47*$G47*$I47*$BK$10</f>
        <v>0</v>
      </c>
      <c r="BL47" s="40"/>
      <c r="BM47" s="30">
        <f>BL47*$E47*$F47*$G47*$I47*$BM$10</f>
        <v>0</v>
      </c>
      <c r="BN47" s="40"/>
      <c r="BO47" s="30">
        <f>BN47*$E47*$F47*$G47*$I47*$BO$10</f>
        <v>0</v>
      </c>
      <c r="BP47" s="29"/>
      <c r="BQ47" s="30">
        <f>BP47*$E47*$F47*$G47*$I47*$BQ$10</f>
        <v>0</v>
      </c>
      <c r="BR47" s="29"/>
      <c r="BS47" s="30">
        <f>BR47*$E47*$F47*$G47*$I47*$BS$10</f>
        <v>0</v>
      </c>
      <c r="BT47" s="42"/>
      <c r="BU47" s="30">
        <f>BT47*$E47*$F47*$G47*$I47*$BU$10</f>
        <v>0</v>
      </c>
      <c r="BV47" s="29"/>
      <c r="BW47" s="30">
        <f>BV47*$E47*$F47*$G47*$I47*$BW$10</f>
        <v>0</v>
      </c>
      <c r="BX47" s="29"/>
      <c r="BY47" s="30">
        <f>BX47*$E47*$F47*$G47*$I47*$BY$10</f>
        <v>0</v>
      </c>
      <c r="BZ47" s="29"/>
      <c r="CA47" s="30">
        <f>BZ47*$E47*$F47*$G47*$I47*$CA$10</f>
        <v>0</v>
      </c>
      <c r="CB47" s="29"/>
      <c r="CC47" s="30">
        <f>CB47*$E47*$F47*$G47*$I47*$CC$10</f>
        <v>0</v>
      </c>
      <c r="CD47" s="29"/>
      <c r="CE47" s="30">
        <f>CD47*$E47*$F47*$G47*$I47*$CE$10</f>
        <v>0</v>
      </c>
      <c r="CF47" s="29"/>
      <c r="CG47" s="30">
        <f>CF47*$E47*$F47*$G47*$I47*$CG$10</f>
        <v>0</v>
      </c>
      <c r="CH47" s="29"/>
      <c r="CI47" s="30">
        <f>CH47*$E47*$F47*$G47*$I47*$CI$10</f>
        <v>0</v>
      </c>
      <c r="CJ47" s="29"/>
      <c r="CK47" s="30">
        <f>CJ47*$E47*$F47*$G47*$I47*$CK$10</f>
        <v>0</v>
      </c>
      <c r="CL47" s="29"/>
      <c r="CM47" s="30">
        <f>CL47*$E47*$F47*$G47*$I47*$CM$10</f>
        <v>0</v>
      </c>
      <c r="CN47" s="29"/>
      <c r="CO47" s="30">
        <f>CN47*$E47*$F47*$G47*$J47*$CO$10</f>
        <v>0</v>
      </c>
      <c r="CP47" s="29"/>
      <c r="CQ47" s="30">
        <f>CP47*$E47*$F47*$G47*$K47*$CQ$10</f>
        <v>0</v>
      </c>
      <c r="CR47" s="32"/>
      <c r="CS47" s="30">
        <f>CR47*E47*F47*G47</f>
        <v>0</v>
      </c>
      <c r="CT47" s="33"/>
      <c r="CU47" s="30"/>
      <c r="CV47" s="85">
        <f t="shared" si="27"/>
        <v>0</v>
      </c>
      <c r="CW47" s="85">
        <f t="shared" si="27"/>
        <v>0</v>
      </c>
    </row>
    <row r="48" spans="1:101" s="96" customFormat="1" x14ac:dyDescent="0.25">
      <c r="A48" s="59">
        <v>10</v>
      </c>
      <c r="B48" s="59"/>
      <c r="C48" s="160"/>
      <c r="D48" s="110" t="s">
        <v>157</v>
      </c>
      <c r="E48" s="112">
        <v>13520</v>
      </c>
      <c r="F48" s="45">
        <v>1.6</v>
      </c>
      <c r="G48" s="26">
        <v>1</v>
      </c>
      <c r="H48" s="118"/>
      <c r="I48" s="118"/>
      <c r="J48" s="118"/>
      <c r="K48" s="118">
        <v>2.57</v>
      </c>
      <c r="L48" s="46">
        <f>L49</f>
        <v>0</v>
      </c>
      <c r="M48" s="46">
        <f t="shared" ref="M48:BX48" si="28">M49</f>
        <v>0</v>
      </c>
      <c r="N48" s="46">
        <f t="shared" si="28"/>
        <v>0</v>
      </c>
      <c r="O48" s="46">
        <f t="shared" si="28"/>
        <v>0</v>
      </c>
      <c r="P48" s="46">
        <f t="shared" si="28"/>
        <v>0</v>
      </c>
      <c r="Q48" s="46">
        <f t="shared" si="28"/>
        <v>0</v>
      </c>
      <c r="R48" s="46">
        <f t="shared" si="28"/>
        <v>0</v>
      </c>
      <c r="S48" s="46">
        <f t="shared" si="28"/>
        <v>0</v>
      </c>
      <c r="T48" s="46">
        <f t="shared" si="28"/>
        <v>0</v>
      </c>
      <c r="U48" s="46">
        <f t="shared" si="28"/>
        <v>0</v>
      </c>
      <c r="V48" s="46">
        <f t="shared" si="28"/>
        <v>0</v>
      </c>
      <c r="W48" s="46">
        <f t="shared" si="28"/>
        <v>0</v>
      </c>
      <c r="X48" s="46">
        <f t="shared" si="28"/>
        <v>0</v>
      </c>
      <c r="Y48" s="46">
        <f t="shared" si="28"/>
        <v>0</v>
      </c>
      <c r="Z48" s="46">
        <f t="shared" si="28"/>
        <v>0</v>
      </c>
      <c r="AA48" s="46">
        <f t="shared" si="28"/>
        <v>0</v>
      </c>
      <c r="AB48" s="46">
        <f t="shared" si="28"/>
        <v>0</v>
      </c>
      <c r="AC48" s="46">
        <f t="shared" si="28"/>
        <v>0</v>
      </c>
      <c r="AD48" s="46">
        <f t="shared" si="28"/>
        <v>0</v>
      </c>
      <c r="AE48" s="46">
        <f t="shared" si="28"/>
        <v>0</v>
      </c>
      <c r="AF48" s="46">
        <f t="shared" si="28"/>
        <v>0</v>
      </c>
      <c r="AG48" s="46">
        <f t="shared" si="28"/>
        <v>0</v>
      </c>
      <c r="AH48" s="46">
        <f t="shared" si="28"/>
        <v>0</v>
      </c>
      <c r="AI48" s="46">
        <f t="shared" si="28"/>
        <v>0</v>
      </c>
      <c r="AJ48" s="46">
        <f t="shared" si="28"/>
        <v>0</v>
      </c>
      <c r="AK48" s="46">
        <f t="shared" si="28"/>
        <v>0</v>
      </c>
      <c r="AL48" s="46">
        <f t="shared" si="28"/>
        <v>0</v>
      </c>
      <c r="AM48" s="46">
        <f t="shared" si="28"/>
        <v>0</v>
      </c>
      <c r="AN48" s="46">
        <f t="shared" si="28"/>
        <v>0</v>
      </c>
      <c r="AO48" s="46">
        <f t="shared" si="28"/>
        <v>0</v>
      </c>
      <c r="AP48" s="46">
        <f t="shared" si="28"/>
        <v>0</v>
      </c>
      <c r="AQ48" s="46">
        <f t="shared" si="28"/>
        <v>0</v>
      </c>
      <c r="AR48" s="46">
        <f t="shared" si="28"/>
        <v>0</v>
      </c>
      <c r="AS48" s="46">
        <f t="shared" si="28"/>
        <v>0</v>
      </c>
      <c r="AT48" s="46">
        <f t="shared" si="28"/>
        <v>0</v>
      </c>
      <c r="AU48" s="46">
        <f t="shared" si="28"/>
        <v>0</v>
      </c>
      <c r="AV48" s="46">
        <f t="shared" si="28"/>
        <v>0</v>
      </c>
      <c r="AW48" s="46">
        <f t="shared" si="28"/>
        <v>0</v>
      </c>
      <c r="AX48" s="46">
        <f t="shared" si="28"/>
        <v>0</v>
      </c>
      <c r="AY48" s="46">
        <f t="shared" si="28"/>
        <v>0</v>
      </c>
      <c r="AZ48" s="46">
        <f t="shared" si="28"/>
        <v>0</v>
      </c>
      <c r="BA48" s="46">
        <f t="shared" si="28"/>
        <v>0</v>
      </c>
      <c r="BB48" s="46">
        <f t="shared" si="28"/>
        <v>0</v>
      </c>
      <c r="BC48" s="46">
        <f t="shared" si="28"/>
        <v>0</v>
      </c>
      <c r="BD48" s="46">
        <f t="shared" si="28"/>
        <v>0</v>
      </c>
      <c r="BE48" s="46">
        <f t="shared" si="28"/>
        <v>0</v>
      </c>
      <c r="BF48" s="46">
        <f t="shared" si="28"/>
        <v>0</v>
      </c>
      <c r="BG48" s="46">
        <f t="shared" si="28"/>
        <v>0</v>
      </c>
      <c r="BH48" s="46">
        <f t="shared" si="28"/>
        <v>0</v>
      </c>
      <c r="BI48" s="46">
        <f t="shared" si="28"/>
        <v>0</v>
      </c>
      <c r="BJ48" s="46">
        <f t="shared" si="28"/>
        <v>0</v>
      </c>
      <c r="BK48" s="46">
        <f t="shared" si="28"/>
        <v>0</v>
      </c>
      <c r="BL48" s="46">
        <f t="shared" si="28"/>
        <v>0</v>
      </c>
      <c r="BM48" s="46">
        <f t="shared" si="28"/>
        <v>0</v>
      </c>
      <c r="BN48" s="46">
        <f t="shared" si="28"/>
        <v>0</v>
      </c>
      <c r="BO48" s="46">
        <f t="shared" si="28"/>
        <v>0</v>
      </c>
      <c r="BP48" s="46">
        <f t="shared" si="28"/>
        <v>0</v>
      </c>
      <c r="BQ48" s="46">
        <f t="shared" si="28"/>
        <v>0</v>
      </c>
      <c r="BR48" s="46">
        <f t="shared" si="28"/>
        <v>0</v>
      </c>
      <c r="BS48" s="46">
        <f t="shared" si="28"/>
        <v>0</v>
      </c>
      <c r="BT48" s="46">
        <f t="shared" si="28"/>
        <v>0</v>
      </c>
      <c r="BU48" s="46">
        <f t="shared" si="28"/>
        <v>0</v>
      </c>
      <c r="BV48" s="46">
        <f t="shared" si="28"/>
        <v>0</v>
      </c>
      <c r="BW48" s="46">
        <f t="shared" si="28"/>
        <v>0</v>
      </c>
      <c r="BX48" s="46">
        <f t="shared" si="28"/>
        <v>0</v>
      </c>
      <c r="BY48" s="46">
        <f t="shared" ref="BY48:CW48" si="29">BY49</f>
        <v>0</v>
      </c>
      <c r="BZ48" s="46">
        <f t="shared" si="29"/>
        <v>0</v>
      </c>
      <c r="CA48" s="46">
        <f t="shared" si="29"/>
        <v>0</v>
      </c>
      <c r="CB48" s="46">
        <f t="shared" si="29"/>
        <v>0</v>
      </c>
      <c r="CC48" s="46">
        <f t="shared" si="29"/>
        <v>0</v>
      </c>
      <c r="CD48" s="46">
        <f t="shared" si="29"/>
        <v>0</v>
      </c>
      <c r="CE48" s="46">
        <f t="shared" si="29"/>
        <v>0</v>
      </c>
      <c r="CF48" s="46">
        <f t="shared" si="29"/>
        <v>0</v>
      </c>
      <c r="CG48" s="46">
        <f t="shared" si="29"/>
        <v>0</v>
      </c>
      <c r="CH48" s="46">
        <f t="shared" si="29"/>
        <v>0</v>
      </c>
      <c r="CI48" s="46">
        <f t="shared" si="29"/>
        <v>0</v>
      </c>
      <c r="CJ48" s="46">
        <f t="shared" si="29"/>
        <v>0</v>
      </c>
      <c r="CK48" s="46">
        <f t="shared" si="29"/>
        <v>0</v>
      </c>
      <c r="CL48" s="46">
        <f t="shared" si="29"/>
        <v>0</v>
      </c>
      <c r="CM48" s="46">
        <f t="shared" si="29"/>
        <v>0</v>
      </c>
      <c r="CN48" s="46">
        <f t="shared" si="29"/>
        <v>0</v>
      </c>
      <c r="CO48" s="46">
        <f t="shared" si="29"/>
        <v>0</v>
      </c>
      <c r="CP48" s="46">
        <f t="shared" si="29"/>
        <v>0</v>
      </c>
      <c r="CQ48" s="46">
        <f t="shared" si="29"/>
        <v>0</v>
      </c>
      <c r="CR48" s="46">
        <f t="shared" si="29"/>
        <v>0</v>
      </c>
      <c r="CS48" s="46">
        <f t="shared" si="29"/>
        <v>0</v>
      </c>
      <c r="CT48" s="46">
        <f t="shared" si="29"/>
        <v>0</v>
      </c>
      <c r="CU48" s="46">
        <f t="shared" si="29"/>
        <v>0</v>
      </c>
      <c r="CV48" s="46">
        <f t="shared" si="29"/>
        <v>0</v>
      </c>
      <c r="CW48" s="46">
        <f t="shared" si="29"/>
        <v>0</v>
      </c>
    </row>
    <row r="49" spans="1:101" s="4" customFormat="1" ht="30" x14ac:dyDescent="0.25">
      <c r="A49" s="43"/>
      <c r="B49" s="43">
        <v>23</v>
      </c>
      <c r="C49" s="159" t="s">
        <v>340</v>
      </c>
      <c r="D49" s="115" t="s">
        <v>158</v>
      </c>
      <c r="E49" s="112">
        <v>13520</v>
      </c>
      <c r="F49" s="28">
        <v>1.6</v>
      </c>
      <c r="G49" s="44">
        <v>1</v>
      </c>
      <c r="H49" s="112">
        <v>1.4</v>
      </c>
      <c r="I49" s="112">
        <v>1.68</v>
      </c>
      <c r="J49" s="112">
        <v>2.23</v>
      </c>
      <c r="K49" s="112">
        <v>2.57</v>
      </c>
      <c r="L49" s="29"/>
      <c r="M49" s="30">
        <f>SUM(L49*$E49*$F49*$G49*$H49*$M$10)</f>
        <v>0</v>
      </c>
      <c r="N49" s="31"/>
      <c r="O49" s="30">
        <f>SUM(N49*$E49*$F49*$G49*$H49*$O$10)</f>
        <v>0</v>
      </c>
      <c r="P49" s="31"/>
      <c r="Q49" s="30">
        <f>SUM(P49*$E49*$F49*$G49*$H49*$Q$10)</f>
        <v>0</v>
      </c>
      <c r="R49" s="31"/>
      <c r="S49" s="30">
        <f>SUM(R49*$E49*$F49*$G49*$H49*$S$10)</f>
        <v>0</v>
      </c>
      <c r="T49" s="31"/>
      <c r="U49" s="30">
        <f>SUM(T49*$E49*$F49*$G49*$H49*$U$10)</f>
        <v>0</v>
      </c>
      <c r="V49" s="31"/>
      <c r="W49" s="33">
        <f>SUM(V49*$E49*$F49*$G49*$H49*$W$10)</f>
        <v>0</v>
      </c>
      <c r="X49" s="34"/>
      <c r="Y49" s="30">
        <f>SUM(X49*$E49*$F49*$G49*$H49*$Y$10)</f>
        <v>0</v>
      </c>
      <c r="Z49" s="31"/>
      <c r="AA49" s="30">
        <f>SUM(Z49*$E49*$F49*$G49*$H49*$AA$10)</f>
        <v>0</v>
      </c>
      <c r="AB49" s="31"/>
      <c r="AC49" s="30">
        <f>SUM(AB49*$E49*$F49*$G49*$H49*$AC$10)</f>
        <v>0</v>
      </c>
      <c r="AD49" s="31"/>
      <c r="AE49" s="30">
        <f>SUM(AD49*$E49*$F49*$G49*$H49*$AE$10)</f>
        <v>0</v>
      </c>
      <c r="AF49" s="31"/>
      <c r="AG49" s="30">
        <f>AF49*$E49*$F49*$G49*$I49*$AG$10</f>
        <v>0</v>
      </c>
      <c r="AH49" s="31"/>
      <c r="AI49" s="30">
        <f>AH49*$E49*$F49*$G49*$I49*$AI$10</f>
        <v>0</v>
      </c>
      <c r="AJ49" s="34"/>
      <c r="AK49" s="30">
        <f>SUM(AJ49*$E49*$F49*$G49*$H49*$AK$10)</f>
        <v>0</v>
      </c>
      <c r="AL49" s="31"/>
      <c r="AM49" s="33">
        <f>SUM(AL49*$E49*$F49*$G49*$H49*$AM$10)</f>
        <v>0</v>
      </c>
      <c r="AN49" s="31"/>
      <c r="AO49" s="30">
        <f>SUM(AN49*$E49*$F49*$G49*$H49*$AO$10)</f>
        <v>0</v>
      </c>
      <c r="AP49" s="31"/>
      <c r="AQ49" s="30">
        <f>SUM(AP49*$E49*$F49*$G49*$H49*$AQ$10)</f>
        <v>0</v>
      </c>
      <c r="AR49" s="31"/>
      <c r="AS49" s="30">
        <f>SUM(AR49*$E49*$F49*$G49*$H49*$AS$10)</f>
        <v>0</v>
      </c>
      <c r="AT49" s="31"/>
      <c r="AU49" s="30">
        <f>SUM(AT49*$E49*$F49*$G49*$H49*$AU$10)</f>
        <v>0</v>
      </c>
      <c r="AV49" s="31"/>
      <c r="AW49" s="30">
        <f>SUM(AV49*$E49*$F49*$G49*$H49*$AW$10)</f>
        <v>0</v>
      </c>
      <c r="AX49" s="31"/>
      <c r="AY49" s="30">
        <f>SUM(AX49*$E49*$F49*$G49*$H49*$AY$10)</f>
        <v>0</v>
      </c>
      <c r="AZ49" s="31"/>
      <c r="BA49" s="30">
        <f>SUM(AZ49*$E49*$F49*$G49*$H49*$BA$10)</f>
        <v>0</v>
      </c>
      <c r="BB49" s="31"/>
      <c r="BC49" s="30">
        <f>SUM(BB49*$E49*$F49*$G49*$H49*$BC$10)</f>
        <v>0</v>
      </c>
      <c r="BD49" s="31"/>
      <c r="BE49" s="30">
        <f>SUM(BD49*$E49*$F49*$G49*$H49*$BE$10)</f>
        <v>0</v>
      </c>
      <c r="BF49" s="31"/>
      <c r="BG49" s="30">
        <f>SUM(BF49*$E49*$F49*$G49*$H49*$BG$10)</f>
        <v>0</v>
      </c>
      <c r="BH49" s="31"/>
      <c r="BI49" s="30">
        <f>SUM(BH49*$E49*$F49*$G49*$H49*$BI$10)</f>
        <v>0</v>
      </c>
      <c r="BJ49" s="31"/>
      <c r="BK49" s="30">
        <f>BJ49*$E49*$F49*$G49*$I49*$BK$10</f>
        <v>0</v>
      </c>
      <c r="BL49" s="36"/>
      <c r="BM49" s="30">
        <f>BL49*$E49*$F49*$G49*$I49*$BM$10</f>
        <v>0</v>
      </c>
      <c r="BN49" s="36"/>
      <c r="BO49" s="30">
        <f>BN49*$E49*$F49*$G49*$I49*$BO$10</f>
        <v>0</v>
      </c>
      <c r="BP49" s="31"/>
      <c r="BQ49" s="30">
        <f>BP49*$E49*$F49*$G49*$I49*$BQ$10</f>
        <v>0</v>
      </c>
      <c r="BR49" s="31"/>
      <c r="BS49" s="30">
        <f>BR49*$E49*$F49*$G49*$I49*$BS$10</f>
        <v>0</v>
      </c>
      <c r="BT49" s="36"/>
      <c r="BU49" s="30">
        <f>BT49*$E49*$F49*$G49*$I49*$BU$10</f>
        <v>0</v>
      </c>
      <c r="BV49" s="31"/>
      <c r="BW49" s="30">
        <f>BV49*$E49*$F49*$G49*$I49*$BW$10</f>
        <v>0</v>
      </c>
      <c r="BX49" s="31"/>
      <c r="BY49" s="30">
        <f>BX49*$E49*$F49*$G49*$I49*$BY$10</f>
        <v>0</v>
      </c>
      <c r="BZ49" s="31"/>
      <c r="CA49" s="30">
        <f>BZ49*$E49*$F49*$G49*$I49*$CA$10</f>
        <v>0</v>
      </c>
      <c r="CB49" s="31"/>
      <c r="CC49" s="30">
        <f>CB49*$E49*$F49*$G49*$I49*$CC$10</f>
        <v>0</v>
      </c>
      <c r="CD49" s="31"/>
      <c r="CE49" s="30">
        <f>CD49*$E49*$F49*$G49*$I49*$CE$10</f>
        <v>0</v>
      </c>
      <c r="CF49" s="31"/>
      <c r="CG49" s="30">
        <f>CF49*$E49*$F49*$G49*$I49*$CG$10</f>
        <v>0</v>
      </c>
      <c r="CH49" s="31"/>
      <c r="CI49" s="30">
        <f>CH49*$E49*$F49*$G49*$I49*$CI$10</f>
        <v>0</v>
      </c>
      <c r="CJ49" s="31"/>
      <c r="CK49" s="30">
        <f>CJ49*$E49*$F49*$G49*$I49*$CK$10</f>
        <v>0</v>
      </c>
      <c r="CL49" s="31"/>
      <c r="CM49" s="30">
        <f>CL49*$E49*$F49*$G49*$I49*$CM$10</f>
        <v>0</v>
      </c>
      <c r="CN49" s="31"/>
      <c r="CO49" s="30">
        <f>CN49*$E49*$F49*$G49*$J49*$CO$10</f>
        <v>0</v>
      </c>
      <c r="CP49" s="31"/>
      <c r="CQ49" s="30">
        <f>CP49*$E49*$F49*$G49*$K49*$CQ$10</f>
        <v>0</v>
      </c>
      <c r="CR49" s="32"/>
      <c r="CS49" s="30">
        <f>CR49*E49*F49*G49</f>
        <v>0</v>
      </c>
      <c r="CT49" s="33"/>
      <c r="CU49" s="30"/>
      <c r="CV49" s="85">
        <f t="shared" ref="CV49:CW49" si="30">SUM(N49+L49+X49+P49+R49+Z49+V49+T49+AB49+AF49+AD49+AH49+AJ49+AN49+BJ49+BP49+AL49+AX49+AZ49+CB49+CD49+BZ49+CF49+CH49+BT49+BV49+AP49+AR49+AT49+AV49+BL49+BN49+BR49+BB49+BD49+BF49+BH49+BX49+CJ49+CL49+CN49+CP49+CR49+CT49)</f>
        <v>0</v>
      </c>
      <c r="CW49" s="85">
        <f t="shared" si="30"/>
        <v>0</v>
      </c>
    </row>
    <row r="50" spans="1:101" s="96" customFormat="1" x14ac:dyDescent="0.25">
      <c r="A50" s="59">
        <v>11</v>
      </c>
      <c r="B50" s="59"/>
      <c r="C50" s="160"/>
      <c r="D50" s="110" t="s">
        <v>159</v>
      </c>
      <c r="E50" s="112">
        <v>13520</v>
      </c>
      <c r="F50" s="45">
        <v>1.49</v>
      </c>
      <c r="G50" s="26">
        <v>1</v>
      </c>
      <c r="H50" s="118"/>
      <c r="I50" s="118"/>
      <c r="J50" s="118"/>
      <c r="K50" s="118">
        <v>2.57</v>
      </c>
      <c r="L50" s="46">
        <f t="shared" ref="L50:BW50" si="31">SUM(L51:L52)</f>
        <v>3</v>
      </c>
      <c r="M50" s="46">
        <f t="shared" si="31"/>
        <v>77226.240000000005</v>
      </c>
      <c r="N50" s="46">
        <f t="shared" si="31"/>
        <v>0</v>
      </c>
      <c r="O50" s="46">
        <f t="shared" si="31"/>
        <v>0</v>
      </c>
      <c r="P50" s="46">
        <f t="shared" si="31"/>
        <v>52</v>
      </c>
      <c r="Q50" s="46">
        <f t="shared" si="31"/>
        <v>1338588.1599999999</v>
      </c>
      <c r="R50" s="46">
        <f t="shared" si="31"/>
        <v>0</v>
      </c>
      <c r="S50" s="46">
        <f t="shared" si="31"/>
        <v>0</v>
      </c>
      <c r="T50" s="46">
        <f t="shared" si="31"/>
        <v>0</v>
      </c>
      <c r="U50" s="46">
        <f t="shared" si="31"/>
        <v>0</v>
      </c>
      <c r="V50" s="46">
        <f t="shared" si="31"/>
        <v>0</v>
      </c>
      <c r="W50" s="46">
        <f t="shared" si="31"/>
        <v>0</v>
      </c>
      <c r="X50" s="46">
        <f t="shared" si="31"/>
        <v>0</v>
      </c>
      <c r="Y50" s="46">
        <f t="shared" si="31"/>
        <v>0</v>
      </c>
      <c r="Z50" s="46">
        <f t="shared" si="31"/>
        <v>0</v>
      </c>
      <c r="AA50" s="46">
        <f t="shared" si="31"/>
        <v>0</v>
      </c>
      <c r="AB50" s="46">
        <f t="shared" si="31"/>
        <v>0</v>
      </c>
      <c r="AC50" s="46">
        <f t="shared" si="31"/>
        <v>0</v>
      </c>
      <c r="AD50" s="46">
        <f t="shared" si="31"/>
        <v>0</v>
      </c>
      <c r="AE50" s="46">
        <f t="shared" si="31"/>
        <v>0</v>
      </c>
      <c r="AF50" s="46">
        <f t="shared" si="31"/>
        <v>0</v>
      </c>
      <c r="AG50" s="46">
        <f t="shared" si="31"/>
        <v>0</v>
      </c>
      <c r="AH50" s="46">
        <f t="shared" si="31"/>
        <v>0</v>
      </c>
      <c r="AI50" s="46">
        <f t="shared" si="31"/>
        <v>0</v>
      </c>
      <c r="AJ50" s="46">
        <f t="shared" si="31"/>
        <v>40</v>
      </c>
      <c r="AK50" s="46">
        <f t="shared" si="31"/>
        <v>1029683.2</v>
      </c>
      <c r="AL50" s="46">
        <f t="shared" si="31"/>
        <v>0</v>
      </c>
      <c r="AM50" s="46">
        <f t="shared" si="31"/>
        <v>0</v>
      </c>
      <c r="AN50" s="46">
        <f t="shared" si="31"/>
        <v>0</v>
      </c>
      <c r="AO50" s="46">
        <f t="shared" si="31"/>
        <v>0</v>
      </c>
      <c r="AP50" s="46">
        <f t="shared" si="31"/>
        <v>0</v>
      </c>
      <c r="AQ50" s="46">
        <f t="shared" si="31"/>
        <v>0</v>
      </c>
      <c r="AR50" s="46">
        <f t="shared" si="31"/>
        <v>0</v>
      </c>
      <c r="AS50" s="46">
        <f t="shared" si="31"/>
        <v>0</v>
      </c>
      <c r="AT50" s="46">
        <f t="shared" si="31"/>
        <v>0</v>
      </c>
      <c r="AU50" s="46">
        <f t="shared" si="31"/>
        <v>0</v>
      </c>
      <c r="AV50" s="46">
        <f t="shared" si="31"/>
        <v>0</v>
      </c>
      <c r="AW50" s="46">
        <f t="shared" si="31"/>
        <v>0</v>
      </c>
      <c r="AX50" s="46">
        <f t="shared" si="31"/>
        <v>0</v>
      </c>
      <c r="AY50" s="46">
        <f t="shared" si="31"/>
        <v>0</v>
      </c>
      <c r="AZ50" s="46">
        <f t="shared" si="31"/>
        <v>0</v>
      </c>
      <c r="BA50" s="46">
        <f t="shared" si="31"/>
        <v>0</v>
      </c>
      <c r="BB50" s="46">
        <f t="shared" si="31"/>
        <v>0</v>
      </c>
      <c r="BC50" s="46">
        <f t="shared" si="31"/>
        <v>0</v>
      </c>
      <c r="BD50" s="46">
        <f t="shared" si="31"/>
        <v>0</v>
      </c>
      <c r="BE50" s="46">
        <f t="shared" si="31"/>
        <v>0</v>
      </c>
      <c r="BF50" s="46">
        <f t="shared" si="31"/>
        <v>0</v>
      </c>
      <c r="BG50" s="46">
        <f t="shared" si="31"/>
        <v>0</v>
      </c>
      <c r="BH50" s="46">
        <f t="shared" si="31"/>
        <v>0</v>
      </c>
      <c r="BI50" s="46">
        <f t="shared" si="31"/>
        <v>0</v>
      </c>
      <c r="BJ50" s="46">
        <f t="shared" si="31"/>
        <v>0</v>
      </c>
      <c r="BK50" s="46">
        <f t="shared" si="31"/>
        <v>0</v>
      </c>
      <c r="BL50" s="46">
        <f t="shared" si="31"/>
        <v>0</v>
      </c>
      <c r="BM50" s="46">
        <f t="shared" si="31"/>
        <v>0</v>
      </c>
      <c r="BN50" s="46">
        <f t="shared" si="31"/>
        <v>0</v>
      </c>
      <c r="BO50" s="46">
        <f t="shared" si="31"/>
        <v>0</v>
      </c>
      <c r="BP50" s="46">
        <f t="shared" si="31"/>
        <v>0</v>
      </c>
      <c r="BQ50" s="46">
        <f t="shared" si="31"/>
        <v>0</v>
      </c>
      <c r="BR50" s="46">
        <f t="shared" si="31"/>
        <v>97</v>
      </c>
      <c r="BS50" s="46">
        <f t="shared" si="31"/>
        <v>2996378.1120000002</v>
      </c>
      <c r="BT50" s="46">
        <f t="shared" si="31"/>
        <v>2</v>
      </c>
      <c r="BU50" s="46">
        <f t="shared" si="31"/>
        <v>61780.991999999998</v>
      </c>
      <c r="BV50" s="46">
        <f t="shared" si="31"/>
        <v>1</v>
      </c>
      <c r="BW50" s="46">
        <f t="shared" si="31"/>
        <v>30890.495999999999</v>
      </c>
      <c r="BX50" s="46">
        <f t="shared" ref="BX50:CW50" si="32">SUM(BX51:BX52)</f>
        <v>0</v>
      </c>
      <c r="BY50" s="46">
        <f t="shared" si="32"/>
        <v>0</v>
      </c>
      <c r="BZ50" s="46">
        <f t="shared" si="32"/>
        <v>0</v>
      </c>
      <c r="CA50" s="46">
        <f t="shared" si="32"/>
        <v>0</v>
      </c>
      <c r="CB50" s="46">
        <f t="shared" si="32"/>
        <v>0</v>
      </c>
      <c r="CC50" s="46">
        <f t="shared" si="32"/>
        <v>0</v>
      </c>
      <c r="CD50" s="46">
        <f t="shared" si="32"/>
        <v>20</v>
      </c>
      <c r="CE50" s="46">
        <f t="shared" si="32"/>
        <v>617809.91999999993</v>
      </c>
      <c r="CF50" s="46">
        <f t="shared" si="32"/>
        <v>0</v>
      </c>
      <c r="CG50" s="46">
        <f t="shared" si="32"/>
        <v>0</v>
      </c>
      <c r="CH50" s="46">
        <f t="shared" si="32"/>
        <v>0</v>
      </c>
      <c r="CI50" s="46">
        <f t="shared" si="32"/>
        <v>0</v>
      </c>
      <c r="CJ50" s="46">
        <f t="shared" si="32"/>
        <v>0</v>
      </c>
      <c r="CK50" s="46">
        <f t="shared" si="32"/>
        <v>0</v>
      </c>
      <c r="CL50" s="46">
        <f t="shared" si="32"/>
        <v>0</v>
      </c>
      <c r="CM50" s="46">
        <f t="shared" si="32"/>
        <v>0</v>
      </c>
      <c r="CN50" s="46">
        <f t="shared" si="32"/>
        <v>0</v>
      </c>
      <c r="CO50" s="46">
        <f t="shared" si="32"/>
        <v>0</v>
      </c>
      <c r="CP50" s="46">
        <f t="shared" si="32"/>
        <v>0</v>
      </c>
      <c r="CQ50" s="46">
        <f t="shared" si="32"/>
        <v>0</v>
      </c>
      <c r="CR50" s="46">
        <f t="shared" si="32"/>
        <v>0</v>
      </c>
      <c r="CS50" s="46">
        <f t="shared" si="32"/>
        <v>0</v>
      </c>
      <c r="CT50" s="46">
        <f t="shared" si="32"/>
        <v>0</v>
      </c>
      <c r="CU50" s="46">
        <f t="shared" si="32"/>
        <v>0</v>
      </c>
      <c r="CV50" s="46">
        <f t="shared" si="32"/>
        <v>215</v>
      </c>
      <c r="CW50" s="46">
        <f t="shared" si="32"/>
        <v>6152357.1199999992</v>
      </c>
    </row>
    <row r="51" spans="1:101" s="4" customFormat="1" ht="30" x14ac:dyDescent="0.25">
      <c r="A51" s="43"/>
      <c r="B51" s="43">
        <v>24</v>
      </c>
      <c r="C51" s="159" t="s">
        <v>341</v>
      </c>
      <c r="D51" s="111" t="s">
        <v>160</v>
      </c>
      <c r="E51" s="112">
        <v>13520</v>
      </c>
      <c r="F51" s="28">
        <v>1.49</v>
      </c>
      <c r="G51" s="44">
        <v>1</v>
      </c>
      <c r="H51" s="112">
        <v>1.4</v>
      </c>
      <c r="I51" s="112">
        <v>1.68</v>
      </c>
      <c r="J51" s="112">
        <v>2.23</v>
      </c>
      <c r="K51" s="112">
        <v>2.57</v>
      </c>
      <c r="L51" s="40"/>
      <c r="M51" s="30">
        <f>SUM(L51*$E51*$F51*$G51*$H51*$M$10)</f>
        <v>0</v>
      </c>
      <c r="N51" s="36">
        <v>0</v>
      </c>
      <c r="O51" s="30">
        <f>SUM(N51*$E51*$F51*$G51*$H51*$O$10)</f>
        <v>0</v>
      </c>
      <c r="P51" s="36">
        <v>0</v>
      </c>
      <c r="Q51" s="30">
        <f>SUM(P51*$E51*$F51*$G51*$H51*$Q$10)</f>
        <v>0</v>
      </c>
      <c r="R51" s="36">
        <v>0</v>
      </c>
      <c r="S51" s="30">
        <f>SUM(R51*$E51*$F51*$G51*$H51*$S$10)</f>
        <v>0</v>
      </c>
      <c r="T51" s="36">
        <v>0</v>
      </c>
      <c r="U51" s="30">
        <f>SUM(T51*$E51*$F51*$G51*$H51*$U$10)</f>
        <v>0</v>
      </c>
      <c r="V51" s="36"/>
      <c r="W51" s="33">
        <f>SUM(V51*$E51*$F51*$G51*$H51*$W$10)</f>
        <v>0</v>
      </c>
      <c r="X51" s="41"/>
      <c r="Y51" s="30">
        <f>SUM(X51*$E51*$F51*$G51*$H51*$Y$10)</f>
        <v>0</v>
      </c>
      <c r="Z51" s="36">
        <v>0</v>
      </c>
      <c r="AA51" s="30">
        <f>SUM(Z51*$E51*$F51*$G51*$H51*$AA$10)</f>
        <v>0</v>
      </c>
      <c r="AB51" s="36">
        <v>0</v>
      </c>
      <c r="AC51" s="30">
        <f>SUM(AB51*$E51*$F51*$G51*$H51*$AC$10)</f>
        <v>0</v>
      </c>
      <c r="AD51" s="36"/>
      <c r="AE51" s="30">
        <f>SUM(AD51*$E51*$F51*$G51*$H51*$AE$10)</f>
        <v>0</v>
      </c>
      <c r="AF51" s="36">
        <v>0</v>
      </c>
      <c r="AG51" s="30">
        <f>AF51*$E51*$F51*$G51*$I51*$AG$10</f>
        <v>0</v>
      </c>
      <c r="AH51" s="36">
        <v>0</v>
      </c>
      <c r="AI51" s="30">
        <f>AH51*$E51*$F51*$G51*$I51*$AI$10</f>
        <v>0</v>
      </c>
      <c r="AJ51" s="41"/>
      <c r="AK51" s="30">
        <f>SUM(AJ51*$E51*$F51*$G51*$H51*$AK$10)</f>
        <v>0</v>
      </c>
      <c r="AL51" s="36"/>
      <c r="AM51" s="33">
        <f>SUM(AL51*$E51*$F51*$G51*$H51*$AM$10)</f>
        <v>0</v>
      </c>
      <c r="AN51" s="36">
        <v>0</v>
      </c>
      <c r="AO51" s="30">
        <f>SUM(AN51*$E51*$F51*$G51*$H51*$AO$10)</f>
        <v>0</v>
      </c>
      <c r="AP51" s="36">
        <v>0</v>
      </c>
      <c r="AQ51" s="30">
        <f>SUM(AP51*$E51*$F51*$G51*$H51*$AQ$10)</f>
        <v>0</v>
      </c>
      <c r="AR51" s="36"/>
      <c r="AS51" s="30">
        <f>SUM(AR51*$E51*$F51*$G51*$H51*$AS$10)</f>
        <v>0</v>
      </c>
      <c r="AT51" s="36"/>
      <c r="AU51" s="30">
        <f>SUM(AT51*$E51*$F51*$G51*$H51*$AU$10)</f>
        <v>0</v>
      </c>
      <c r="AV51" s="36"/>
      <c r="AW51" s="30">
        <f>SUM(AV51*$E51*$F51*$G51*$H51*$AW$10)</f>
        <v>0</v>
      </c>
      <c r="AX51" s="36">
        <v>0</v>
      </c>
      <c r="AY51" s="30">
        <f>SUM(AX51*$E51*$F51*$G51*$H51*$AY$10)</f>
        <v>0</v>
      </c>
      <c r="AZ51" s="36">
        <v>0</v>
      </c>
      <c r="BA51" s="30">
        <f>SUM(AZ51*$E51*$F51*$G51*$H51*$BA$10)</f>
        <v>0</v>
      </c>
      <c r="BB51" s="36">
        <v>0</v>
      </c>
      <c r="BC51" s="30">
        <f>SUM(BB51*$E51*$F51*$G51*$H51*$BC$10)</f>
        <v>0</v>
      </c>
      <c r="BD51" s="36">
        <v>0</v>
      </c>
      <c r="BE51" s="30">
        <f>SUM(BD51*$E51*$F51*$G51*$H51*$BE$10)</f>
        <v>0</v>
      </c>
      <c r="BF51" s="36">
        <v>0</v>
      </c>
      <c r="BG51" s="30">
        <f>SUM(BF51*$E51*$F51*$G51*$H51*$BG$10)</f>
        <v>0</v>
      </c>
      <c r="BH51" s="36"/>
      <c r="BI51" s="30">
        <f>SUM(BH51*$E51*$F51*$G51*$H51*$BI$10)</f>
        <v>0</v>
      </c>
      <c r="BJ51" s="36">
        <v>0</v>
      </c>
      <c r="BK51" s="30">
        <f>BJ51*$E51*$F51*$G51*$I51*$BK$10</f>
        <v>0</v>
      </c>
      <c r="BL51" s="36">
        <v>0</v>
      </c>
      <c r="BM51" s="30">
        <f>BL51*$E51*$F51*$G51*$I51*$BM$10</f>
        <v>0</v>
      </c>
      <c r="BN51" s="36">
        <v>0</v>
      </c>
      <c r="BO51" s="30">
        <f>BN51*$E51*$F51*$G51*$I51*$BO$10</f>
        <v>0</v>
      </c>
      <c r="BP51" s="36">
        <v>0</v>
      </c>
      <c r="BQ51" s="30">
        <f>BP51*$E51*$F51*$G51*$I51*$BQ$10</f>
        <v>0</v>
      </c>
      <c r="BR51" s="37"/>
      <c r="BS51" s="30">
        <f>BR51*$E51*$F51*$G51*$I51*$BS$10</f>
        <v>0</v>
      </c>
      <c r="BT51" s="37"/>
      <c r="BU51" s="30">
        <f>BT51*$E51*$F51*$G51*$I51*$BU$10</f>
        <v>0</v>
      </c>
      <c r="BV51" s="36"/>
      <c r="BW51" s="30">
        <f>BV51*$E51*$F51*$G51*$I51*$BW$10</f>
        <v>0</v>
      </c>
      <c r="BX51" s="36"/>
      <c r="BY51" s="30">
        <f>BX51*$E51*$F51*$G51*$I51*$BY$10</f>
        <v>0</v>
      </c>
      <c r="BZ51" s="36"/>
      <c r="CA51" s="30">
        <f>BZ51*$E51*$F51*$G51*$I51*$CA$10</f>
        <v>0</v>
      </c>
      <c r="CB51" s="36"/>
      <c r="CC51" s="30">
        <f>CB51*$E51*$F51*$G51*$I51*$CC$10</f>
        <v>0</v>
      </c>
      <c r="CD51" s="36">
        <v>0</v>
      </c>
      <c r="CE51" s="30">
        <f>CD51*$E51*$F51*$G51*$I51*$CE$10</f>
        <v>0</v>
      </c>
      <c r="CF51" s="36">
        <v>0</v>
      </c>
      <c r="CG51" s="30">
        <f>CF51*$E51*$F51*$G51*$I51*$CG$10</f>
        <v>0</v>
      </c>
      <c r="CH51" s="37"/>
      <c r="CI51" s="30">
        <f>CH51*$E51*$F51*$G51*$I51*$CI$10</f>
        <v>0</v>
      </c>
      <c r="CJ51" s="36"/>
      <c r="CK51" s="30">
        <f>CJ51*$E51*$F51*$G51*$I51*$CK$10</f>
        <v>0</v>
      </c>
      <c r="CL51" s="36">
        <v>0</v>
      </c>
      <c r="CM51" s="30">
        <f>CL51*$E51*$F51*$G51*$I51*$CM$10</f>
        <v>0</v>
      </c>
      <c r="CN51" s="36">
        <v>0</v>
      </c>
      <c r="CO51" s="30">
        <f>CN51*$E51*$F51*$G51*$J51*$CO$10</f>
        <v>0</v>
      </c>
      <c r="CP51" s="36">
        <v>0</v>
      </c>
      <c r="CQ51" s="30">
        <f>CP51*$E51*$F51*$G51*$K51*$CQ$10</f>
        <v>0</v>
      </c>
      <c r="CR51" s="33"/>
      <c r="CS51" s="30">
        <f>CR51*E51*F51*G51</f>
        <v>0</v>
      </c>
      <c r="CT51" s="33"/>
      <c r="CU51" s="30"/>
      <c r="CV51" s="85">
        <f t="shared" ref="CV51:CW52" si="33">SUM(N51+L51+X51+P51+R51+Z51+V51+T51+AB51+AF51+AD51+AH51+AJ51+AN51+BJ51+BP51+AL51+AX51+AZ51+CB51+CD51+BZ51+CF51+CH51+BT51+BV51+AP51+AR51+AT51+AV51+BL51+BN51+BR51+BB51+BD51+BF51+BH51+BX51+CJ51+CL51+CN51+CP51+CR51+CT51)</f>
        <v>0</v>
      </c>
      <c r="CW51" s="85">
        <f t="shared" si="33"/>
        <v>0</v>
      </c>
    </row>
    <row r="52" spans="1:101" s="4" customFormat="1" ht="30" x14ac:dyDescent="0.25">
      <c r="A52" s="43"/>
      <c r="B52" s="43">
        <v>25</v>
      </c>
      <c r="C52" s="159" t="s">
        <v>342</v>
      </c>
      <c r="D52" s="115" t="s">
        <v>161</v>
      </c>
      <c r="E52" s="112">
        <v>13520</v>
      </c>
      <c r="F52" s="28">
        <v>1.36</v>
      </c>
      <c r="G52" s="44">
        <v>1</v>
      </c>
      <c r="H52" s="112">
        <v>1.4</v>
      </c>
      <c r="I52" s="112">
        <v>1.68</v>
      </c>
      <c r="J52" s="112">
        <v>2.23</v>
      </c>
      <c r="K52" s="112">
        <v>2.57</v>
      </c>
      <c r="L52" s="40">
        <v>3</v>
      </c>
      <c r="M52" s="30">
        <f>SUM(L52*$E52*$F52*$G52*$H52*$M$10)</f>
        <v>77226.240000000005</v>
      </c>
      <c r="N52" s="36"/>
      <c r="O52" s="30">
        <f>SUM(N52*$E52*$F52*$G52*$H52*$O$10)</f>
        <v>0</v>
      </c>
      <c r="P52" s="36">
        <v>52</v>
      </c>
      <c r="Q52" s="30">
        <f>SUM(P52*$E52*$F52*$G52*$H52*$Q$10)</f>
        <v>1338588.1599999999</v>
      </c>
      <c r="R52" s="36"/>
      <c r="S52" s="30">
        <f>SUM(R52*$E52*$F52*$G52*$H52*$S$10)</f>
        <v>0</v>
      </c>
      <c r="T52" s="36"/>
      <c r="U52" s="30">
        <f>SUM(T52*$E52*$F52*$G52*$H52*$U$10)</f>
        <v>0</v>
      </c>
      <c r="V52" s="36"/>
      <c r="W52" s="33">
        <f>SUM(V52*$E52*$F52*$G52*$H52*$W$10)</f>
        <v>0</v>
      </c>
      <c r="X52" s="41"/>
      <c r="Y52" s="30">
        <f>SUM(X52*$E52*$F52*$G52*$H52*$Y$10)</f>
        <v>0</v>
      </c>
      <c r="Z52" s="36"/>
      <c r="AA52" s="30">
        <f>SUM(Z52*$E52*$F52*$G52*$H52*$AA$10)</f>
        <v>0</v>
      </c>
      <c r="AB52" s="36"/>
      <c r="AC52" s="30">
        <f>SUM(AB52*$E52*$F52*$G52*$H52*$AC$10)</f>
        <v>0</v>
      </c>
      <c r="AD52" s="36"/>
      <c r="AE52" s="30">
        <f>SUM(AD52*$E52*$F52*$G52*$H52*$AE$10)</f>
        <v>0</v>
      </c>
      <c r="AF52" s="36"/>
      <c r="AG52" s="30">
        <f>AF52*$E52*$F52*$G52*$I52*$AG$10</f>
        <v>0</v>
      </c>
      <c r="AH52" s="36"/>
      <c r="AI52" s="30">
        <f>AH52*$E52*$F52*$G52*$I52*$AI$10</f>
        <v>0</v>
      </c>
      <c r="AJ52" s="41">
        <v>40</v>
      </c>
      <c r="AK52" s="30">
        <f>SUM(AJ52*$E52*$F52*$G52*$H52*$AK$10)</f>
        <v>1029683.2</v>
      </c>
      <c r="AL52" s="36"/>
      <c r="AM52" s="33">
        <f>SUM(AL52*$E52*$F52*$G52*$H52*$AM$10)</f>
        <v>0</v>
      </c>
      <c r="AN52" s="36"/>
      <c r="AO52" s="30">
        <f>SUM(AN52*$E52*$F52*$G52*$H52*$AO$10)</f>
        <v>0</v>
      </c>
      <c r="AP52" s="36"/>
      <c r="AQ52" s="30">
        <f>SUM(AP52*$E52*$F52*$G52*$H52*$AQ$10)</f>
        <v>0</v>
      </c>
      <c r="AR52" s="36"/>
      <c r="AS52" s="30">
        <f>SUM(AR52*$E52*$F52*$G52*$H52*$AS$10)</f>
        <v>0</v>
      </c>
      <c r="AT52" s="36"/>
      <c r="AU52" s="30">
        <f>SUM(AT52*$E52*$F52*$G52*$H52*$AU$10)</f>
        <v>0</v>
      </c>
      <c r="AV52" s="36"/>
      <c r="AW52" s="30">
        <f>SUM(AV52*$E52*$F52*$G52*$H52*$AW$10)</f>
        <v>0</v>
      </c>
      <c r="AX52" s="36"/>
      <c r="AY52" s="30">
        <f>SUM(AX52*$E52*$F52*$G52*$H52*$AY$10)</f>
        <v>0</v>
      </c>
      <c r="AZ52" s="36"/>
      <c r="BA52" s="30">
        <f>SUM(AZ52*$E52*$F52*$G52*$H52*$BA$10)</f>
        <v>0</v>
      </c>
      <c r="BB52" s="36"/>
      <c r="BC52" s="30">
        <f>SUM(BB52*$E52*$F52*$G52*$H52*$BC$10)</f>
        <v>0</v>
      </c>
      <c r="BD52" s="36"/>
      <c r="BE52" s="30">
        <f>SUM(BD52*$E52*$F52*$G52*$H52*$BE$10)</f>
        <v>0</v>
      </c>
      <c r="BF52" s="36"/>
      <c r="BG52" s="30">
        <f>SUM(BF52*$E52*$F52*$G52*$H52*$BG$10)</f>
        <v>0</v>
      </c>
      <c r="BH52" s="36"/>
      <c r="BI52" s="30">
        <f>SUM(BH52*$E52*$F52*$G52*$H52*$BI$10)</f>
        <v>0</v>
      </c>
      <c r="BJ52" s="36"/>
      <c r="BK52" s="30">
        <f>BJ52*$E52*$F52*$G52*$I52*$BK$10</f>
        <v>0</v>
      </c>
      <c r="BL52" s="36"/>
      <c r="BM52" s="30">
        <f>BL52*$E52*$F52*$G52*$I52*$BM$10</f>
        <v>0</v>
      </c>
      <c r="BN52" s="36"/>
      <c r="BO52" s="30">
        <f>BN52*$E52*$F52*$G52*$I52*$BO$10</f>
        <v>0</v>
      </c>
      <c r="BP52" s="36"/>
      <c r="BQ52" s="30">
        <f>BP52*$E52*$F52*$G52*$I52*$BQ$10</f>
        <v>0</v>
      </c>
      <c r="BR52" s="35">
        <v>97</v>
      </c>
      <c r="BS52" s="30">
        <f>BR52*$E52*$F52*$G52*$I52*$BS$10</f>
        <v>2996378.1120000002</v>
      </c>
      <c r="BT52" s="36">
        <v>2</v>
      </c>
      <c r="BU52" s="30">
        <f>BT52*$E52*$F52*$G52*$I52*$BU$10</f>
        <v>61780.991999999998</v>
      </c>
      <c r="BV52" s="36">
        <v>1</v>
      </c>
      <c r="BW52" s="30">
        <f>BV52*$E52*$F52*$G52*$I52*$BW$10</f>
        <v>30890.495999999999</v>
      </c>
      <c r="BX52" s="36"/>
      <c r="BY52" s="30">
        <f>BX52*$E52*$F52*$G52*$I52*$BY$10</f>
        <v>0</v>
      </c>
      <c r="BZ52" s="36"/>
      <c r="CA52" s="30">
        <f>BZ52*$E52*$F52*$G52*$I52*$CA$10</f>
        <v>0</v>
      </c>
      <c r="CB52" s="36"/>
      <c r="CC52" s="30">
        <f>CB52*$E52*$F52*$G52*$I52*$CC$10</f>
        <v>0</v>
      </c>
      <c r="CD52" s="36">
        <v>20</v>
      </c>
      <c r="CE52" s="30">
        <f>CD52*$E52*$F52*$G52*$I52*$CE$10</f>
        <v>617809.91999999993</v>
      </c>
      <c r="CF52" s="36"/>
      <c r="CG52" s="30">
        <f>CF52*$E52*$F52*$G52*$I52*$CG$10</f>
        <v>0</v>
      </c>
      <c r="CH52" s="36"/>
      <c r="CI52" s="30">
        <f>CH52*$E52*$F52*$G52*$I52*$CI$10</f>
        <v>0</v>
      </c>
      <c r="CJ52" s="36"/>
      <c r="CK52" s="30">
        <f>CJ52*$E52*$F52*$G52*$I52*$CK$10</f>
        <v>0</v>
      </c>
      <c r="CL52" s="36"/>
      <c r="CM52" s="30">
        <f>CL52*$E52*$F52*$G52*$I52*$CM$10</f>
        <v>0</v>
      </c>
      <c r="CN52" s="36"/>
      <c r="CO52" s="30">
        <f>CN52*$E52*$F52*$G52*$J52*$CO$10</f>
        <v>0</v>
      </c>
      <c r="CP52" s="36"/>
      <c r="CQ52" s="30">
        <f>CP52*$E52*$F52*$G52*$K52*$CQ$10</f>
        <v>0</v>
      </c>
      <c r="CR52" s="33"/>
      <c r="CS52" s="30">
        <f>CR52*E52*F52*G52</f>
        <v>0</v>
      </c>
      <c r="CT52" s="33"/>
      <c r="CU52" s="30"/>
      <c r="CV52" s="85">
        <f t="shared" si="33"/>
        <v>215</v>
      </c>
      <c r="CW52" s="85">
        <f t="shared" si="33"/>
        <v>6152357.1199999992</v>
      </c>
    </row>
    <row r="53" spans="1:101" s="96" customFormat="1" x14ac:dyDescent="0.25">
      <c r="A53" s="59">
        <v>12</v>
      </c>
      <c r="B53" s="59"/>
      <c r="C53" s="160"/>
      <c r="D53" s="110" t="s">
        <v>162</v>
      </c>
      <c r="E53" s="112">
        <v>13520</v>
      </c>
      <c r="F53" s="45">
        <v>0.92</v>
      </c>
      <c r="G53" s="26">
        <v>1</v>
      </c>
      <c r="H53" s="118">
        <v>1.4</v>
      </c>
      <c r="I53" s="118">
        <v>1.68</v>
      </c>
      <c r="J53" s="118">
        <v>2.23</v>
      </c>
      <c r="K53" s="118">
        <v>2.57</v>
      </c>
      <c r="L53" s="46">
        <f>SUM(L54:L62)</f>
        <v>16</v>
      </c>
      <c r="M53" s="46">
        <f t="shared" ref="M53:BX53" si="34">SUM(M54:M62)</f>
        <v>211236.47999999998</v>
      </c>
      <c r="N53" s="46">
        <f t="shared" si="34"/>
        <v>0</v>
      </c>
      <c r="O53" s="46">
        <f t="shared" si="34"/>
        <v>0</v>
      </c>
      <c r="P53" s="46">
        <f t="shared" si="34"/>
        <v>0</v>
      </c>
      <c r="Q53" s="46">
        <f t="shared" si="34"/>
        <v>0</v>
      </c>
      <c r="R53" s="46">
        <f t="shared" si="34"/>
        <v>0</v>
      </c>
      <c r="S53" s="46">
        <f t="shared" si="34"/>
        <v>0</v>
      </c>
      <c r="T53" s="46">
        <f t="shared" si="34"/>
        <v>0</v>
      </c>
      <c r="U53" s="46">
        <f t="shared" si="34"/>
        <v>0</v>
      </c>
      <c r="V53" s="46">
        <f t="shared" si="34"/>
        <v>0</v>
      </c>
      <c r="W53" s="46">
        <f t="shared" si="34"/>
        <v>0</v>
      </c>
      <c r="X53" s="46">
        <f t="shared" si="34"/>
        <v>0</v>
      </c>
      <c r="Y53" s="46">
        <f t="shared" si="34"/>
        <v>0</v>
      </c>
      <c r="Z53" s="46">
        <f t="shared" si="34"/>
        <v>8</v>
      </c>
      <c r="AA53" s="46">
        <f t="shared" si="34"/>
        <v>146881.28</v>
      </c>
      <c r="AB53" s="46">
        <f t="shared" si="34"/>
        <v>55</v>
      </c>
      <c r="AC53" s="46">
        <f t="shared" si="34"/>
        <v>602856.80000000005</v>
      </c>
      <c r="AD53" s="46">
        <f t="shared" si="34"/>
        <v>100</v>
      </c>
      <c r="AE53" s="46">
        <f t="shared" si="34"/>
        <v>22164687.999999996</v>
      </c>
      <c r="AF53" s="46">
        <f t="shared" si="34"/>
        <v>0</v>
      </c>
      <c r="AG53" s="46">
        <f t="shared" si="34"/>
        <v>0</v>
      </c>
      <c r="AH53" s="46">
        <f t="shared" si="34"/>
        <v>19</v>
      </c>
      <c r="AI53" s="46">
        <f t="shared" si="34"/>
        <v>224410.36799999999</v>
      </c>
      <c r="AJ53" s="46">
        <f t="shared" si="34"/>
        <v>0</v>
      </c>
      <c r="AK53" s="46">
        <f t="shared" si="34"/>
        <v>0</v>
      </c>
      <c r="AL53" s="46">
        <f t="shared" si="34"/>
        <v>0</v>
      </c>
      <c r="AM53" s="46">
        <f t="shared" si="34"/>
        <v>0</v>
      </c>
      <c r="AN53" s="46">
        <f t="shared" si="34"/>
        <v>0</v>
      </c>
      <c r="AO53" s="46">
        <f t="shared" si="34"/>
        <v>0</v>
      </c>
      <c r="AP53" s="46">
        <f t="shared" si="34"/>
        <v>0</v>
      </c>
      <c r="AQ53" s="46">
        <f t="shared" si="34"/>
        <v>0</v>
      </c>
      <c r="AR53" s="46">
        <f t="shared" si="34"/>
        <v>0</v>
      </c>
      <c r="AS53" s="46">
        <f t="shared" si="34"/>
        <v>0</v>
      </c>
      <c r="AT53" s="46">
        <f t="shared" si="34"/>
        <v>0</v>
      </c>
      <c r="AU53" s="46">
        <f t="shared" si="34"/>
        <v>0</v>
      </c>
      <c r="AV53" s="46">
        <f t="shared" si="34"/>
        <v>0</v>
      </c>
      <c r="AW53" s="46">
        <f t="shared" si="34"/>
        <v>0</v>
      </c>
      <c r="AX53" s="46">
        <f t="shared" si="34"/>
        <v>0</v>
      </c>
      <c r="AY53" s="46">
        <f t="shared" si="34"/>
        <v>0</v>
      </c>
      <c r="AZ53" s="46">
        <f t="shared" si="34"/>
        <v>0</v>
      </c>
      <c r="BA53" s="46">
        <f t="shared" si="34"/>
        <v>0</v>
      </c>
      <c r="BB53" s="46">
        <f t="shared" si="34"/>
        <v>3</v>
      </c>
      <c r="BC53" s="46">
        <f t="shared" si="34"/>
        <v>55080.479999999996</v>
      </c>
      <c r="BD53" s="46">
        <f t="shared" si="34"/>
        <v>0</v>
      </c>
      <c r="BE53" s="46">
        <f t="shared" si="34"/>
        <v>0</v>
      </c>
      <c r="BF53" s="46">
        <f t="shared" si="34"/>
        <v>0</v>
      </c>
      <c r="BG53" s="46">
        <f t="shared" si="34"/>
        <v>0</v>
      </c>
      <c r="BH53" s="46">
        <f t="shared" si="34"/>
        <v>74</v>
      </c>
      <c r="BI53" s="46">
        <f t="shared" si="34"/>
        <v>934664.64</v>
      </c>
      <c r="BJ53" s="46">
        <f t="shared" si="34"/>
        <v>0</v>
      </c>
      <c r="BK53" s="46">
        <f t="shared" si="34"/>
        <v>0</v>
      </c>
      <c r="BL53" s="46">
        <f t="shared" si="34"/>
        <v>0</v>
      </c>
      <c r="BM53" s="46">
        <f t="shared" si="34"/>
        <v>0</v>
      </c>
      <c r="BN53" s="46">
        <f t="shared" si="34"/>
        <v>190</v>
      </c>
      <c r="BO53" s="46">
        <f t="shared" si="34"/>
        <v>2592530.3039999995</v>
      </c>
      <c r="BP53" s="46">
        <f t="shared" si="34"/>
        <v>0</v>
      </c>
      <c r="BQ53" s="46">
        <f t="shared" si="34"/>
        <v>0</v>
      </c>
      <c r="BR53" s="46">
        <f t="shared" si="34"/>
        <v>0</v>
      </c>
      <c r="BS53" s="46">
        <f t="shared" si="34"/>
        <v>0</v>
      </c>
      <c r="BT53" s="46">
        <f t="shared" si="34"/>
        <v>46</v>
      </c>
      <c r="BU53" s="46">
        <f t="shared" si="34"/>
        <v>13138000.512</v>
      </c>
      <c r="BV53" s="46">
        <f t="shared" si="34"/>
        <v>84</v>
      </c>
      <c r="BW53" s="46">
        <f t="shared" si="34"/>
        <v>1235165.568</v>
      </c>
      <c r="BX53" s="46">
        <f t="shared" si="34"/>
        <v>0</v>
      </c>
      <c r="BY53" s="46">
        <f t="shared" ref="BY53:CW53" si="35">SUM(BY54:BY62)</f>
        <v>0</v>
      </c>
      <c r="BZ53" s="46">
        <f t="shared" si="35"/>
        <v>0</v>
      </c>
      <c r="CA53" s="46">
        <f t="shared" si="35"/>
        <v>0</v>
      </c>
      <c r="CB53" s="46">
        <f t="shared" si="35"/>
        <v>0</v>
      </c>
      <c r="CC53" s="46">
        <f t="shared" si="35"/>
        <v>0</v>
      </c>
      <c r="CD53" s="46">
        <f t="shared" si="35"/>
        <v>0</v>
      </c>
      <c r="CE53" s="46">
        <f t="shared" si="35"/>
        <v>0</v>
      </c>
      <c r="CF53" s="46">
        <f t="shared" si="35"/>
        <v>9</v>
      </c>
      <c r="CG53" s="46">
        <f t="shared" si="35"/>
        <v>126969.02399999999</v>
      </c>
      <c r="CH53" s="46">
        <f t="shared" si="35"/>
        <v>0</v>
      </c>
      <c r="CI53" s="46">
        <f t="shared" si="35"/>
        <v>0</v>
      </c>
      <c r="CJ53" s="46">
        <f t="shared" si="35"/>
        <v>1</v>
      </c>
      <c r="CK53" s="46">
        <f t="shared" si="35"/>
        <v>14763.84</v>
      </c>
      <c r="CL53" s="46">
        <f t="shared" si="35"/>
        <v>8</v>
      </c>
      <c r="CM53" s="46">
        <f t="shared" si="35"/>
        <v>138098.68799999999</v>
      </c>
      <c r="CN53" s="46">
        <f t="shared" si="35"/>
        <v>73</v>
      </c>
      <c r="CO53" s="46">
        <f t="shared" si="35"/>
        <v>1445371.824</v>
      </c>
      <c r="CP53" s="46">
        <f t="shared" si="35"/>
        <v>0</v>
      </c>
      <c r="CQ53" s="46">
        <f t="shared" si="35"/>
        <v>0</v>
      </c>
      <c r="CR53" s="46">
        <f t="shared" si="35"/>
        <v>0</v>
      </c>
      <c r="CS53" s="46">
        <f t="shared" si="35"/>
        <v>0</v>
      </c>
      <c r="CT53" s="46">
        <f t="shared" si="35"/>
        <v>0</v>
      </c>
      <c r="CU53" s="46">
        <f t="shared" si="35"/>
        <v>0</v>
      </c>
      <c r="CV53" s="46">
        <f t="shared" si="35"/>
        <v>686</v>
      </c>
      <c r="CW53" s="46">
        <f t="shared" si="35"/>
        <v>43030717.807999991</v>
      </c>
    </row>
    <row r="54" spans="1:101" s="4" customFormat="1" ht="30" customHeight="1" x14ac:dyDescent="0.25">
      <c r="A54" s="43"/>
      <c r="B54" s="43">
        <v>26</v>
      </c>
      <c r="C54" s="159" t="s">
        <v>343</v>
      </c>
      <c r="D54" s="115" t="s">
        <v>163</v>
      </c>
      <c r="E54" s="112">
        <v>13520</v>
      </c>
      <c r="F54" s="28">
        <v>2.75</v>
      </c>
      <c r="G54" s="44">
        <v>1</v>
      </c>
      <c r="H54" s="112">
        <v>1.4</v>
      </c>
      <c r="I54" s="112">
        <v>1.68</v>
      </c>
      <c r="J54" s="112">
        <v>2.23</v>
      </c>
      <c r="K54" s="112">
        <v>2.57</v>
      </c>
      <c r="L54" s="40"/>
      <c r="M54" s="30">
        <f t="shared" ref="M54:M62" si="36">SUM(L54*$E54*$F54*$G54*$H54*$M$10)</f>
        <v>0</v>
      </c>
      <c r="N54" s="36"/>
      <c r="O54" s="30">
        <f t="shared" ref="O54:O62" si="37">SUM(N54*$E54*$F54*$G54*$H54*$O$10)</f>
        <v>0</v>
      </c>
      <c r="P54" s="36"/>
      <c r="Q54" s="30">
        <f t="shared" ref="Q54:Q62" si="38">SUM(P54*$E54*$F54*$G54*$H54*$Q$10)</f>
        <v>0</v>
      </c>
      <c r="R54" s="36"/>
      <c r="S54" s="30">
        <f t="shared" ref="S54:S62" si="39">SUM(R54*$E54*$F54*$G54*$H54*$S$10)</f>
        <v>0</v>
      </c>
      <c r="T54" s="36"/>
      <c r="U54" s="30">
        <f t="shared" ref="U54:U62" si="40">SUM(T54*$E54*$F54*$G54*$H54*$U$10)</f>
        <v>0</v>
      </c>
      <c r="V54" s="36"/>
      <c r="W54" s="33">
        <f t="shared" ref="W54:W62" si="41">SUM(V54*$E54*$F54*$G54*$H54*$W$10)</f>
        <v>0</v>
      </c>
      <c r="X54" s="41"/>
      <c r="Y54" s="30">
        <f t="shared" ref="Y54:Y62" si="42">SUM(X54*$E54*$F54*$G54*$H54*$Y$10)</f>
        <v>0</v>
      </c>
      <c r="Z54" s="36"/>
      <c r="AA54" s="30">
        <f t="shared" ref="AA54:AA62" si="43">SUM(Z54*$E54*$F54*$G54*$H54*$AA$10)</f>
        <v>0</v>
      </c>
      <c r="AB54" s="36"/>
      <c r="AC54" s="30">
        <f t="shared" ref="AC54:AC62" si="44">SUM(AB54*$E54*$F54*$G54*$H54*$AC$10)</f>
        <v>0</v>
      </c>
      <c r="AD54" s="36"/>
      <c r="AE54" s="30">
        <f t="shared" ref="AE54:AE62" si="45">SUM(AD54*$E54*$F54*$G54*$H54*$AE$10)</f>
        <v>0</v>
      </c>
      <c r="AF54" s="36"/>
      <c r="AG54" s="30">
        <f t="shared" ref="AG54:AG62" si="46">AF54*$E54*$F54*$G54*$I54*$AG$10</f>
        <v>0</v>
      </c>
      <c r="AH54" s="36"/>
      <c r="AI54" s="30">
        <f t="shared" ref="AI54:AI62" si="47">AH54*$E54*$F54*$G54*$I54*$AI$10</f>
        <v>0</v>
      </c>
      <c r="AJ54" s="41"/>
      <c r="AK54" s="30">
        <f t="shared" ref="AK54:AK62" si="48">SUM(AJ54*$E54*$F54*$G54*$H54*$AK$10)</f>
        <v>0</v>
      </c>
      <c r="AL54" s="36"/>
      <c r="AM54" s="33">
        <f t="shared" ref="AM54:AM62" si="49">SUM(AL54*$E54*$F54*$G54*$H54*$AM$10)</f>
        <v>0</v>
      </c>
      <c r="AN54" s="36"/>
      <c r="AO54" s="30">
        <f t="shared" ref="AO54:AO62" si="50">SUM(AN54*$E54*$F54*$G54*$H54*$AO$10)</f>
        <v>0</v>
      </c>
      <c r="AP54" s="36"/>
      <c r="AQ54" s="30">
        <f t="shared" ref="AQ54:AQ62" si="51">SUM(AP54*$E54*$F54*$G54*$H54*$AQ$10)</f>
        <v>0</v>
      </c>
      <c r="AR54" s="36"/>
      <c r="AS54" s="30">
        <f t="shared" ref="AS54:AS62" si="52">SUM(AR54*$E54*$F54*$G54*$H54*$AS$10)</f>
        <v>0</v>
      </c>
      <c r="AT54" s="36"/>
      <c r="AU54" s="30">
        <f t="shared" ref="AU54:AU62" si="53">SUM(AT54*$E54*$F54*$G54*$H54*$AU$10)</f>
        <v>0</v>
      </c>
      <c r="AV54" s="36"/>
      <c r="AW54" s="30">
        <f t="shared" ref="AW54:AW62" si="54">SUM(AV54*$E54*$F54*$G54*$H54*$AW$10)</f>
        <v>0</v>
      </c>
      <c r="AX54" s="36"/>
      <c r="AY54" s="30">
        <f t="shared" ref="AY54:AY62" si="55">SUM(AX54*$E54*$F54*$G54*$H54*$AY$10)</f>
        <v>0</v>
      </c>
      <c r="AZ54" s="36"/>
      <c r="BA54" s="30">
        <f t="shared" ref="BA54:BA62" si="56">SUM(AZ54*$E54*$F54*$G54*$H54*$BA$10)</f>
        <v>0</v>
      </c>
      <c r="BB54" s="36"/>
      <c r="BC54" s="30">
        <f t="shared" ref="BC54:BC62" si="57">SUM(BB54*$E54*$F54*$G54*$H54*$BC$10)</f>
        <v>0</v>
      </c>
      <c r="BD54" s="36"/>
      <c r="BE54" s="30">
        <f t="shared" ref="BE54:BE62" si="58">SUM(BD54*$E54*$F54*$G54*$H54*$BE$10)</f>
        <v>0</v>
      </c>
      <c r="BF54" s="36"/>
      <c r="BG54" s="30">
        <f t="shared" ref="BG54:BG62" si="59">SUM(BF54*$E54*$F54*$G54*$H54*$BG$10)</f>
        <v>0</v>
      </c>
      <c r="BH54" s="36"/>
      <c r="BI54" s="30">
        <f t="shared" ref="BI54:BI62" si="60">SUM(BH54*$E54*$F54*$G54*$H54*$BI$10)</f>
        <v>0</v>
      </c>
      <c r="BJ54" s="36"/>
      <c r="BK54" s="30">
        <f t="shared" ref="BK54:BK62" si="61">BJ54*$E54*$F54*$G54*$I54*$BK$10</f>
        <v>0</v>
      </c>
      <c r="BL54" s="36"/>
      <c r="BM54" s="30">
        <f t="shared" ref="BM54:BM62" si="62">BL54*$E54*$F54*$G54*$I54*$BM$10</f>
        <v>0</v>
      </c>
      <c r="BN54" s="48"/>
      <c r="BO54" s="30">
        <f t="shared" ref="BO54:BO62" si="63">BN54*$E54*$F54*$G54*$I54*$BO$10</f>
        <v>0</v>
      </c>
      <c r="BP54" s="36"/>
      <c r="BQ54" s="30">
        <f t="shared" ref="BQ54:BQ62" si="64">BP54*$E54*$F54*$G54*$I54*$BQ$10</f>
        <v>0</v>
      </c>
      <c r="BR54" s="36"/>
      <c r="BS54" s="30">
        <f t="shared" ref="BS54:BS62" si="65">BR54*$E54*$F54*$G54*$I54*$BS$10</f>
        <v>0</v>
      </c>
      <c r="BT54" s="36"/>
      <c r="BU54" s="30">
        <f t="shared" ref="BU54:BU62" si="66">BT54*$E54*$F54*$G54*$I54*$BU$10</f>
        <v>0</v>
      </c>
      <c r="BV54" s="36"/>
      <c r="BW54" s="30">
        <f t="shared" ref="BW54:BW62" si="67">BV54*$E54*$F54*$G54*$I54*$BW$10</f>
        <v>0</v>
      </c>
      <c r="BX54" s="36"/>
      <c r="BY54" s="30">
        <f t="shared" ref="BY54:BY62" si="68">BX54*$E54*$F54*$G54*$I54*$BY$10</f>
        <v>0</v>
      </c>
      <c r="BZ54" s="36"/>
      <c r="CA54" s="30">
        <f t="shared" ref="CA54:CA62" si="69">BZ54*$E54*$F54*$G54*$I54*$CA$10</f>
        <v>0</v>
      </c>
      <c r="CB54" s="36"/>
      <c r="CC54" s="30">
        <f t="shared" ref="CC54:CC62" si="70">CB54*$E54*$F54*$G54*$I54*$CC$10</f>
        <v>0</v>
      </c>
      <c r="CD54" s="36"/>
      <c r="CE54" s="30">
        <f t="shared" ref="CE54:CE62" si="71">CD54*$E54*$F54*$G54*$I54*$CE$10</f>
        <v>0</v>
      </c>
      <c r="CF54" s="36"/>
      <c r="CG54" s="30">
        <f t="shared" ref="CG54:CG62" si="72">CF54*$E54*$F54*$G54*$I54*$CG$10</f>
        <v>0</v>
      </c>
      <c r="CH54" s="36"/>
      <c r="CI54" s="30">
        <f t="shared" ref="CI54:CI62" si="73">CH54*$E54*$F54*$G54*$I54*$CI$10</f>
        <v>0</v>
      </c>
      <c r="CJ54" s="36"/>
      <c r="CK54" s="30">
        <f t="shared" ref="CK54:CK62" si="74">CJ54*$E54*$F54*$G54*$I54*$CK$10</f>
        <v>0</v>
      </c>
      <c r="CL54" s="36"/>
      <c r="CM54" s="30">
        <f t="shared" ref="CM54:CM62" si="75">CL54*$E54*$F54*$G54*$I54*$CM$10</f>
        <v>0</v>
      </c>
      <c r="CN54" s="36"/>
      <c r="CO54" s="30">
        <f t="shared" ref="CO54:CO62" si="76">CN54*$E54*$F54*$G54*$J54*$CO$10</f>
        <v>0</v>
      </c>
      <c r="CP54" s="36"/>
      <c r="CQ54" s="30">
        <f t="shared" ref="CQ54:CQ62" si="77">CP54*$E54*$F54*$G54*$K54*$CQ$10</f>
        <v>0</v>
      </c>
      <c r="CR54" s="33"/>
      <c r="CS54" s="30">
        <f t="shared" ref="CS54:CS62" si="78">CR54*E54*F54*G54</f>
        <v>0</v>
      </c>
      <c r="CT54" s="33"/>
      <c r="CU54" s="30"/>
      <c r="CV54" s="85">
        <f t="shared" ref="CV54:CW62" si="79">SUM(N54+L54+X54+P54+R54+Z54+V54+T54+AB54+AF54+AD54+AH54+AJ54+AN54+BJ54+BP54+AL54+AX54+AZ54+CB54+CD54+BZ54+CF54+CH54+BT54+BV54+AP54+AR54+AT54+AV54+BL54+BN54+BR54+BB54+BD54+BF54+BH54+BX54+CJ54+CL54+CN54+CP54+CR54+CT54)</f>
        <v>0</v>
      </c>
      <c r="CW54" s="85">
        <f t="shared" si="79"/>
        <v>0</v>
      </c>
    </row>
    <row r="55" spans="1:101" s="4" customFormat="1" ht="30" x14ac:dyDescent="0.25">
      <c r="A55" s="43"/>
      <c r="B55" s="43">
        <v>27</v>
      </c>
      <c r="C55" s="159" t="s">
        <v>344</v>
      </c>
      <c r="D55" s="117" t="s">
        <v>164</v>
      </c>
      <c r="E55" s="112">
        <v>13520</v>
      </c>
      <c r="F55" s="28">
        <v>1.1000000000000001</v>
      </c>
      <c r="G55" s="44">
        <v>1</v>
      </c>
      <c r="H55" s="121">
        <v>1.4</v>
      </c>
      <c r="I55" s="121">
        <v>1.68</v>
      </c>
      <c r="J55" s="121">
        <v>2.23</v>
      </c>
      <c r="K55" s="121">
        <v>2.57</v>
      </c>
      <c r="L55" s="40"/>
      <c r="M55" s="30">
        <f t="shared" si="36"/>
        <v>0</v>
      </c>
      <c r="N55" s="36"/>
      <c r="O55" s="30">
        <f t="shared" si="37"/>
        <v>0</v>
      </c>
      <c r="P55" s="36"/>
      <c r="Q55" s="30">
        <f t="shared" si="38"/>
        <v>0</v>
      </c>
      <c r="R55" s="36"/>
      <c r="S55" s="30">
        <f t="shared" si="39"/>
        <v>0</v>
      </c>
      <c r="T55" s="36"/>
      <c r="U55" s="30">
        <f t="shared" si="40"/>
        <v>0</v>
      </c>
      <c r="V55" s="36"/>
      <c r="W55" s="33">
        <f t="shared" si="41"/>
        <v>0</v>
      </c>
      <c r="X55" s="41"/>
      <c r="Y55" s="30">
        <f t="shared" si="42"/>
        <v>0</v>
      </c>
      <c r="Z55" s="36"/>
      <c r="AA55" s="30">
        <f t="shared" si="43"/>
        <v>0</v>
      </c>
      <c r="AB55" s="36"/>
      <c r="AC55" s="30">
        <f t="shared" si="44"/>
        <v>0</v>
      </c>
      <c r="AD55" s="36"/>
      <c r="AE55" s="30">
        <f t="shared" si="45"/>
        <v>0</v>
      </c>
      <c r="AF55" s="36"/>
      <c r="AG55" s="30">
        <f t="shared" si="46"/>
        <v>0</v>
      </c>
      <c r="AH55" s="36"/>
      <c r="AI55" s="30">
        <f t="shared" si="47"/>
        <v>0</v>
      </c>
      <c r="AJ55" s="41"/>
      <c r="AK55" s="30">
        <f t="shared" si="48"/>
        <v>0</v>
      </c>
      <c r="AL55" s="36"/>
      <c r="AM55" s="33">
        <f t="shared" si="49"/>
        <v>0</v>
      </c>
      <c r="AN55" s="36"/>
      <c r="AO55" s="30">
        <f t="shared" si="50"/>
        <v>0</v>
      </c>
      <c r="AP55" s="36"/>
      <c r="AQ55" s="30">
        <f t="shared" si="51"/>
        <v>0</v>
      </c>
      <c r="AR55" s="36"/>
      <c r="AS55" s="30">
        <f t="shared" si="52"/>
        <v>0</v>
      </c>
      <c r="AT55" s="36"/>
      <c r="AU55" s="30">
        <f t="shared" si="53"/>
        <v>0</v>
      </c>
      <c r="AV55" s="36"/>
      <c r="AW55" s="30">
        <f t="shared" si="54"/>
        <v>0</v>
      </c>
      <c r="AX55" s="36"/>
      <c r="AY55" s="30">
        <f t="shared" si="55"/>
        <v>0</v>
      </c>
      <c r="AZ55" s="36"/>
      <c r="BA55" s="30">
        <f t="shared" si="56"/>
        <v>0</v>
      </c>
      <c r="BB55" s="36"/>
      <c r="BC55" s="30">
        <f t="shared" si="57"/>
        <v>0</v>
      </c>
      <c r="BD55" s="36"/>
      <c r="BE55" s="30">
        <f t="shared" si="58"/>
        <v>0</v>
      </c>
      <c r="BF55" s="36"/>
      <c r="BG55" s="30">
        <f t="shared" si="59"/>
        <v>0</v>
      </c>
      <c r="BH55" s="36"/>
      <c r="BI55" s="30">
        <f t="shared" si="60"/>
        <v>0</v>
      </c>
      <c r="BJ55" s="36"/>
      <c r="BK55" s="30">
        <f t="shared" si="61"/>
        <v>0</v>
      </c>
      <c r="BL55" s="36"/>
      <c r="BM55" s="30">
        <f t="shared" si="62"/>
        <v>0</v>
      </c>
      <c r="BN55" s="48"/>
      <c r="BO55" s="30">
        <f t="shared" si="63"/>
        <v>0</v>
      </c>
      <c r="BP55" s="36"/>
      <c r="BQ55" s="30">
        <f t="shared" si="64"/>
        <v>0</v>
      </c>
      <c r="BR55" s="36"/>
      <c r="BS55" s="30">
        <f t="shared" si="65"/>
        <v>0</v>
      </c>
      <c r="BT55" s="36"/>
      <c r="BU55" s="30">
        <f t="shared" si="66"/>
        <v>0</v>
      </c>
      <c r="BV55" s="36"/>
      <c r="BW55" s="30">
        <f t="shared" si="67"/>
        <v>0</v>
      </c>
      <c r="BX55" s="36"/>
      <c r="BY55" s="30">
        <f t="shared" si="68"/>
        <v>0</v>
      </c>
      <c r="BZ55" s="36"/>
      <c r="CA55" s="30">
        <f t="shared" si="69"/>
        <v>0</v>
      </c>
      <c r="CB55" s="36"/>
      <c r="CC55" s="30">
        <f t="shared" si="70"/>
        <v>0</v>
      </c>
      <c r="CD55" s="36"/>
      <c r="CE55" s="30">
        <f t="shared" si="71"/>
        <v>0</v>
      </c>
      <c r="CF55" s="36"/>
      <c r="CG55" s="30">
        <f t="shared" si="72"/>
        <v>0</v>
      </c>
      <c r="CH55" s="36"/>
      <c r="CI55" s="30">
        <f t="shared" si="73"/>
        <v>0</v>
      </c>
      <c r="CJ55" s="36"/>
      <c r="CK55" s="30">
        <f t="shared" si="74"/>
        <v>0</v>
      </c>
      <c r="CL55" s="36"/>
      <c r="CM55" s="30">
        <f t="shared" si="75"/>
        <v>0</v>
      </c>
      <c r="CN55" s="36"/>
      <c r="CO55" s="30">
        <f t="shared" si="76"/>
        <v>0</v>
      </c>
      <c r="CP55" s="36"/>
      <c r="CQ55" s="30">
        <f t="shared" si="77"/>
        <v>0</v>
      </c>
      <c r="CR55" s="33"/>
      <c r="CS55" s="30">
        <f t="shared" si="78"/>
        <v>0</v>
      </c>
      <c r="CT55" s="33"/>
      <c r="CU55" s="30"/>
      <c r="CV55" s="85">
        <f t="shared" si="79"/>
        <v>0</v>
      </c>
      <c r="CW55" s="85">
        <f t="shared" si="79"/>
        <v>0</v>
      </c>
    </row>
    <row r="56" spans="1:101" s="4" customFormat="1" ht="30" x14ac:dyDescent="0.25">
      <c r="A56" s="43"/>
      <c r="B56" s="43">
        <v>28</v>
      </c>
      <c r="C56" s="159" t="s">
        <v>345</v>
      </c>
      <c r="D56" s="117" t="s">
        <v>165</v>
      </c>
      <c r="E56" s="112">
        <v>13520</v>
      </c>
      <c r="F56" s="28">
        <v>4.9000000000000004</v>
      </c>
      <c r="G56" s="44">
        <v>1</v>
      </c>
      <c r="H56" s="121">
        <v>1.4</v>
      </c>
      <c r="I56" s="121">
        <v>1.68</v>
      </c>
      <c r="J56" s="121">
        <v>2.23</v>
      </c>
      <c r="K56" s="121">
        <v>2.57</v>
      </c>
      <c r="L56" s="40"/>
      <c r="M56" s="30">
        <f t="shared" si="36"/>
        <v>0</v>
      </c>
      <c r="N56" s="36"/>
      <c r="O56" s="30">
        <f t="shared" si="37"/>
        <v>0</v>
      </c>
      <c r="P56" s="36"/>
      <c r="Q56" s="30">
        <f t="shared" si="38"/>
        <v>0</v>
      </c>
      <c r="R56" s="36"/>
      <c r="S56" s="30">
        <f t="shared" si="39"/>
        <v>0</v>
      </c>
      <c r="T56" s="36"/>
      <c r="U56" s="30">
        <f t="shared" si="40"/>
        <v>0</v>
      </c>
      <c r="V56" s="36"/>
      <c r="W56" s="33">
        <f t="shared" si="41"/>
        <v>0</v>
      </c>
      <c r="X56" s="41"/>
      <c r="Y56" s="30">
        <f t="shared" si="42"/>
        <v>0</v>
      </c>
      <c r="Z56" s="36"/>
      <c r="AA56" s="30">
        <f t="shared" si="43"/>
        <v>0</v>
      </c>
      <c r="AB56" s="36"/>
      <c r="AC56" s="30">
        <f t="shared" si="44"/>
        <v>0</v>
      </c>
      <c r="AD56" s="36"/>
      <c r="AE56" s="30">
        <f t="shared" si="45"/>
        <v>0</v>
      </c>
      <c r="AF56" s="36"/>
      <c r="AG56" s="30">
        <f t="shared" si="46"/>
        <v>0</v>
      </c>
      <c r="AH56" s="36"/>
      <c r="AI56" s="30">
        <f t="shared" si="47"/>
        <v>0</v>
      </c>
      <c r="AJ56" s="41"/>
      <c r="AK56" s="30">
        <f t="shared" si="48"/>
        <v>0</v>
      </c>
      <c r="AL56" s="36"/>
      <c r="AM56" s="33">
        <f t="shared" si="49"/>
        <v>0</v>
      </c>
      <c r="AN56" s="36"/>
      <c r="AO56" s="30">
        <f t="shared" si="50"/>
        <v>0</v>
      </c>
      <c r="AP56" s="36"/>
      <c r="AQ56" s="30">
        <f t="shared" si="51"/>
        <v>0</v>
      </c>
      <c r="AR56" s="36"/>
      <c r="AS56" s="30">
        <f t="shared" si="52"/>
        <v>0</v>
      </c>
      <c r="AT56" s="36"/>
      <c r="AU56" s="30">
        <f t="shared" si="53"/>
        <v>0</v>
      </c>
      <c r="AV56" s="36"/>
      <c r="AW56" s="30">
        <f t="shared" si="54"/>
        <v>0</v>
      </c>
      <c r="AX56" s="36"/>
      <c r="AY56" s="30">
        <f t="shared" si="55"/>
        <v>0</v>
      </c>
      <c r="AZ56" s="36"/>
      <c r="BA56" s="30">
        <f t="shared" si="56"/>
        <v>0</v>
      </c>
      <c r="BB56" s="36"/>
      <c r="BC56" s="30">
        <f t="shared" si="57"/>
        <v>0</v>
      </c>
      <c r="BD56" s="36"/>
      <c r="BE56" s="30">
        <f t="shared" si="58"/>
        <v>0</v>
      </c>
      <c r="BF56" s="36"/>
      <c r="BG56" s="30">
        <f t="shared" si="59"/>
        <v>0</v>
      </c>
      <c r="BH56" s="36"/>
      <c r="BI56" s="30">
        <f t="shared" si="60"/>
        <v>0</v>
      </c>
      <c r="BJ56" s="36"/>
      <c r="BK56" s="30">
        <f t="shared" si="61"/>
        <v>0</v>
      </c>
      <c r="BL56" s="36"/>
      <c r="BM56" s="30">
        <f t="shared" si="62"/>
        <v>0</v>
      </c>
      <c r="BN56" s="48"/>
      <c r="BO56" s="30">
        <f t="shared" si="63"/>
        <v>0</v>
      </c>
      <c r="BP56" s="36"/>
      <c r="BQ56" s="30">
        <f t="shared" si="64"/>
        <v>0</v>
      </c>
      <c r="BR56" s="36"/>
      <c r="BS56" s="30">
        <f t="shared" si="65"/>
        <v>0</v>
      </c>
      <c r="BT56" s="36"/>
      <c r="BU56" s="30">
        <f t="shared" si="66"/>
        <v>0</v>
      </c>
      <c r="BV56" s="36"/>
      <c r="BW56" s="30">
        <f t="shared" si="67"/>
        <v>0</v>
      </c>
      <c r="BX56" s="36"/>
      <c r="BY56" s="30">
        <f t="shared" si="68"/>
        <v>0</v>
      </c>
      <c r="BZ56" s="36"/>
      <c r="CA56" s="30">
        <f t="shared" si="69"/>
        <v>0</v>
      </c>
      <c r="CB56" s="36"/>
      <c r="CC56" s="30">
        <f t="shared" si="70"/>
        <v>0</v>
      </c>
      <c r="CD56" s="36"/>
      <c r="CE56" s="30">
        <f t="shared" si="71"/>
        <v>0</v>
      </c>
      <c r="CF56" s="36"/>
      <c r="CG56" s="30">
        <f t="shared" si="72"/>
        <v>0</v>
      </c>
      <c r="CH56" s="36"/>
      <c r="CI56" s="30">
        <f t="shared" si="73"/>
        <v>0</v>
      </c>
      <c r="CJ56" s="36"/>
      <c r="CK56" s="30">
        <f t="shared" si="74"/>
        <v>0</v>
      </c>
      <c r="CL56" s="36"/>
      <c r="CM56" s="30">
        <f t="shared" si="75"/>
        <v>0</v>
      </c>
      <c r="CN56" s="36"/>
      <c r="CO56" s="30">
        <f t="shared" si="76"/>
        <v>0</v>
      </c>
      <c r="CP56" s="36"/>
      <c r="CQ56" s="30">
        <f t="shared" si="77"/>
        <v>0</v>
      </c>
      <c r="CR56" s="33"/>
      <c r="CS56" s="30">
        <f t="shared" si="78"/>
        <v>0</v>
      </c>
      <c r="CT56" s="33"/>
      <c r="CU56" s="30"/>
      <c r="CV56" s="85">
        <f t="shared" si="79"/>
        <v>0</v>
      </c>
      <c r="CW56" s="85">
        <f t="shared" si="79"/>
        <v>0</v>
      </c>
    </row>
    <row r="57" spans="1:101" s="4" customFormat="1" ht="30" x14ac:dyDescent="0.25">
      <c r="A57" s="43"/>
      <c r="B57" s="43">
        <v>29</v>
      </c>
      <c r="C57" s="159" t="s">
        <v>346</v>
      </c>
      <c r="D57" s="117" t="s">
        <v>166</v>
      </c>
      <c r="E57" s="112">
        <v>13520</v>
      </c>
      <c r="F57" s="28">
        <v>22.2</v>
      </c>
      <c r="G57" s="91">
        <v>0.85</v>
      </c>
      <c r="H57" s="121">
        <v>1.4</v>
      </c>
      <c r="I57" s="121">
        <v>1.68</v>
      </c>
      <c r="J57" s="121">
        <v>2.23</v>
      </c>
      <c r="K57" s="121">
        <v>2.57</v>
      </c>
      <c r="L57" s="40"/>
      <c r="M57" s="30">
        <f t="shared" si="36"/>
        <v>0</v>
      </c>
      <c r="N57" s="36"/>
      <c r="O57" s="30">
        <f t="shared" si="37"/>
        <v>0</v>
      </c>
      <c r="P57" s="36"/>
      <c r="Q57" s="30">
        <f t="shared" si="38"/>
        <v>0</v>
      </c>
      <c r="R57" s="36"/>
      <c r="S57" s="30">
        <f t="shared" si="39"/>
        <v>0</v>
      </c>
      <c r="T57" s="36"/>
      <c r="U57" s="30">
        <f t="shared" si="40"/>
        <v>0</v>
      </c>
      <c r="V57" s="36"/>
      <c r="W57" s="33">
        <f t="shared" si="41"/>
        <v>0</v>
      </c>
      <c r="X57" s="41"/>
      <c r="Y57" s="30">
        <f t="shared" si="42"/>
        <v>0</v>
      </c>
      <c r="Z57" s="33"/>
      <c r="AA57" s="30">
        <f t="shared" si="43"/>
        <v>0</v>
      </c>
      <c r="AB57" s="36"/>
      <c r="AC57" s="30">
        <f t="shared" si="44"/>
        <v>0</v>
      </c>
      <c r="AD57" s="36">
        <v>60</v>
      </c>
      <c r="AE57" s="30">
        <f t="shared" si="45"/>
        <v>21430281.599999998</v>
      </c>
      <c r="AF57" s="36"/>
      <c r="AG57" s="30">
        <f t="shared" si="46"/>
        <v>0</v>
      </c>
      <c r="AH57" s="36"/>
      <c r="AI57" s="30">
        <f t="shared" si="47"/>
        <v>0</v>
      </c>
      <c r="AJ57" s="41"/>
      <c r="AK57" s="30">
        <f t="shared" si="48"/>
        <v>0</v>
      </c>
      <c r="AL57" s="36"/>
      <c r="AM57" s="33">
        <f t="shared" si="49"/>
        <v>0</v>
      </c>
      <c r="AN57" s="36"/>
      <c r="AO57" s="30">
        <f t="shared" si="50"/>
        <v>0</v>
      </c>
      <c r="AP57" s="36"/>
      <c r="AQ57" s="30">
        <f t="shared" si="51"/>
        <v>0</v>
      </c>
      <c r="AR57" s="36"/>
      <c r="AS57" s="30">
        <f t="shared" si="52"/>
        <v>0</v>
      </c>
      <c r="AT57" s="36"/>
      <c r="AU57" s="30">
        <f t="shared" si="53"/>
        <v>0</v>
      </c>
      <c r="AV57" s="36"/>
      <c r="AW57" s="30">
        <f t="shared" si="54"/>
        <v>0</v>
      </c>
      <c r="AX57" s="36"/>
      <c r="AY57" s="30">
        <f t="shared" si="55"/>
        <v>0</v>
      </c>
      <c r="AZ57" s="36"/>
      <c r="BA57" s="30">
        <f t="shared" si="56"/>
        <v>0</v>
      </c>
      <c r="BB57" s="36"/>
      <c r="BC57" s="30">
        <f t="shared" si="57"/>
        <v>0</v>
      </c>
      <c r="BD57" s="36"/>
      <c r="BE57" s="30">
        <f t="shared" si="58"/>
        <v>0</v>
      </c>
      <c r="BF57" s="36"/>
      <c r="BG57" s="30">
        <f t="shared" si="59"/>
        <v>0</v>
      </c>
      <c r="BH57" s="36"/>
      <c r="BI57" s="30">
        <f t="shared" si="60"/>
        <v>0</v>
      </c>
      <c r="BJ57" s="36"/>
      <c r="BK57" s="30">
        <f t="shared" si="61"/>
        <v>0</v>
      </c>
      <c r="BL57" s="36"/>
      <c r="BM57" s="30">
        <f t="shared" si="62"/>
        <v>0</v>
      </c>
      <c r="BN57" s="48"/>
      <c r="BO57" s="30">
        <f t="shared" si="63"/>
        <v>0</v>
      </c>
      <c r="BP57" s="36"/>
      <c r="BQ57" s="30">
        <f t="shared" si="64"/>
        <v>0</v>
      </c>
      <c r="BR57" s="36"/>
      <c r="BS57" s="30">
        <f t="shared" si="65"/>
        <v>0</v>
      </c>
      <c r="BT57" s="36">
        <v>30</v>
      </c>
      <c r="BU57" s="30">
        <f t="shared" si="66"/>
        <v>12858168.959999999</v>
      </c>
      <c r="BV57" s="36"/>
      <c r="BW57" s="30">
        <f t="shared" si="67"/>
        <v>0</v>
      </c>
      <c r="BX57" s="36"/>
      <c r="BY57" s="30">
        <f t="shared" si="68"/>
        <v>0</v>
      </c>
      <c r="BZ57" s="36"/>
      <c r="CA57" s="30">
        <f t="shared" si="69"/>
        <v>0</v>
      </c>
      <c r="CB57" s="36"/>
      <c r="CC57" s="30">
        <f t="shared" si="70"/>
        <v>0</v>
      </c>
      <c r="CD57" s="36"/>
      <c r="CE57" s="30">
        <f t="shared" si="71"/>
        <v>0</v>
      </c>
      <c r="CF57" s="36"/>
      <c r="CG57" s="30">
        <f t="shared" si="72"/>
        <v>0</v>
      </c>
      <c r="CH57" s="36"/>
      <c r="CI57" s="30">
        <f t="shared" si="73"/>
        <v>0</v>
      </c>
      <c r="CJ57" s="36"/>
      <c r="CK57" s="30">
        <f t="shared" si="74"/>
        <v>0</v>
      </c>
      <c r="CL57" s="36"/>
      <c r="CM57" s="30">
        <f t="shared" si="75"/>
        <v>0</v>
      </c>
      <c r="CN57" s="36"/>
      <c r="CO57" s="30">
        <f t="shared" si="76"/>
        <v>0</v>
      </c>
      <c r="CP57" s="36"/>
      <c r="CQ57" s="30">
        <f t="shared" si="77"/>
        <v>0</v>
      </c>
      <c r="CR57" s="33"/>
      <c r="CS57" s="30">
        <f t="shared" si="78"/>
        <v>0</v>
      </c>
      <c r="CT57" s="33"/>
      <c r="CU57" s="30"/>
      <c r="CV57" s="85">
        <f t="shared" si="79"/>
        <v>90</v>
      </c>
      <c r="CW57" s="85">
        <f t="shared" si="79"/>
        <v>34288450.559999995</v>
      </c>
    </row>
    <row r="58" spans="1:101" s="4" customFormat="1" ht="30" x14ac:dyDescent="0.25">
      <c r="A58" s="43"/>
      <c r="B58" s="43">
        <v>30</v>
      </c>
      <c r="C58" s="159" t="s">
        <v>347</v>
      </c>
      <c r="D58" s="115" t="s">
        <v>167</v>
      </c>
      <c r="E58" s="112">
        <v>13520</v>
      </c>
      <c r="F58" s="28">
        <v>0.97</v>
      </c>
      <c r="G58" s="44">
        <v>1</v>
      </c>
      <c r="H58" s="112">
        <v>1.4</v>
      </c>
      <c r="I58" s="112">
        <v>1.68</v>
      </c>
      <c r="J58" s="112">
        <v>2.23</v>
      </c>
      <c r="K58" s="112">
        <v>2.57</v>
      </c>
      <c r="L58" s="40">
        <v>4</v>
      </c>
      <c r="M58" s="30">
        <f t="shared" si="36"/>
        <v>73440.639999999999</v>
      </c>
      <c r="N58" s="36"/>
      <c r="O58" s="30">
        <f t="shared" si="37"/>
        <v>0</v>
      </c>
      <c r="P58" s="36"/>
      <c r="Q58" s="30">
        <f t="shared" si="38"/>
        <v>0</v>
      </c>
      <c r="R58" s="36"/>
      <c r="S58" s="30">
        <f t="shared" si="39"/>
        <v>0</v>
      </c>
      <c r="T58" s="36"/>
      <c r="U58" s="30">
        <f t="shared" si="40"/>
        <v>0</v>
      </c>
      <c r="V58" s="36"/>
      <c r="W58" s="33">
        <f t="shared" si="41"/>
        <v>0</v>
      </c>
      <c r="X58" s="41"/>
      <c r="Y58" s="30">
        <f t="shared" si="42"/>
        <v>0</v>
      </c>
      <c r="Z58" s="33">
        <v>8</v>
      </c>
      <c r="AA58" s="30">
        <f t="shared" si="43"/>
        <v>146881.28</v>
      </c>
      <c r="AB58" s="36"/>
      <c r="AC58" s="30">
        <f t="shared" si="44"/>
        <v>0</v>
      </c>
      <c r="AD58" s="36">
        <v>40</v>
      </c>
      <c r="AE58" s="30">
        <f t="shared" si="45"/>
        <v>734406.39999999991</v>
      </c>
      <c r="AF58" s="36"/>
      <c r="AG58" s="30">
        <f t="shared" si="46"/>
        <v>0</v>
      </c>
      <c r="AH58" s="36"/>
      <c r="AI58" s="30">
        <f t="shared" si="47"/>
        <v>0</v>
      </c>
      <c r="AJ58" s="41"/>
      <c r="AK58" s="30">
        <f t="shared" si="48"/>
        <v>0</v>
      </c>
      <c r="AL58" s="36"/>
      <c r="AM58" s="33">
        <f t="shared" si="49"/>
        <v>0</v>
      </c>
      <c r="AN58" s="36"/>
      <c r="AO58" s="30">
        <f t="shared" si="50"/>
        <v>0</v>
      </c>
      <c r="AP58" s="36"/>
      <c r="AQ58" s="30">
        <f t="shared" si="51"/>
        <v>0</v>
      </c>
      <c r="AR58" s="36"/>
      <c r="AS58" s="30">
        <f t="shared" si="52"/>
        <v>0</v>
      </c>
      <c r="AT58" s="36"/>
      <c r="AU58" s="30">
        <f t="shared" si="53"/>
        <v>0</v>
      </c>
      <c r="AV58" s="36"/>
      <c r="AW58" s="30">
        <f t="shared" si="54"/>
        <v>0</v>
      </c>
      <c r="AX58" s="36"/>
      <c r="AY58" s="30">
        <f t="shared" si="55"/>
        <v>0</v>
      </c>
      <c r="AZ58" s="36"/>
      <c r="BA58" s="30">
        <f t="shared" si="56"/>
        <v>0</v>
      </c>
      <c r="BB58" s="36">
        <v>3</v>
      </c>
      <c r="BC58" s="30">
        <f t="shared" si="57"/>
        <v>55080.479999999996</v>
      </c>
      <c r="BD58" s="36"/>
      <c r="BE58" s="30">
        <f t="shared" si="58"/>
        <v>0</v>
      </c>
      <c r="BF58" s="36"/>
      <c r="BG58" s="30">
        <f t="shared" si="59"/>
        <v>0</v>
      </c>
      <c r="BH58" s="36">
        <v>4</v>
      </c>
      <c r="BI58" s="30">
        <f t="shared" si="60"/>
        <v>73440.639999999999</v>
      </c>
      <c r="BJ58" s="36"/>
      <c r="BK58" s="30">
        <f t="shared" si="61"/>
        <v>0</v>
      </c>
      <c r="BL58" s="36"/>
      <c r="BM58" s="30">
        <f t="shared" si="62"/>
        <v>0</v>
      </c>
      <c r="BN58" s="48"/>
      <c r="BO58" s="30">
        <f t="shared" si="63"/>
        <v>0</v>
      </c>
      <c r="BP58" s="36"/>
      <c r="BQ58" s="30">
        <f t="shared" si="64"/>
        <v>0</v>
      </c>
      <c r="BR58" s="36"/>
      <c r="BS58" s="30">
        <f t="shared" si="65"/>
        <v>0</v>
      </c>
      <c r="BT58" s="37">
        <v>6</v>
      </c>
      <c r="BU58" s="30">
        <f t="shared" si="66"/>
        <v>132193.15199999997</v>
      </c>
      <c r="BV58" s="33">
        <v>5</v>
      </c>
      <c r="BW58" s="30">
        <f t="shared" si="67"/>
        <v>110160.95999999999</v>
      </c>
      <c r="BX58" s="36"/>
      <c r="BY58" s="30">
        <f t="shared" si="68"/>
        <v>0</v>
      </c>
      <c r="BZ58" s="36"/>
      <c r="CA58" s="30">
        <f t="shared" si="69"/>
        <v>0</v>
      </c>
      <c r="CB58" s="36"/>
      <c r="CC58" s="30">
        <f t="shared" si="70"/>
        <v>0</v>
      </c>
      <c r="CD58" s="36"/>
      <c r="CE58" s="30">
        <f t="shared" si="71"/>
        <v>0</v>
      </c>
      <c r="CF58" s="36"/>
      <c r="CG58" s="30">
        <f t="shared" si="72"/>
        <v>0</v>
      </c>
      <c r="CH58" s="36"/>
      <c r="CI58" s="30">
        <f t="shared" si="73"/>
        <v>0</v>
      </c>
      <c r="CJ58" s="36"/>
      <c r="CK58" s="30">
        <f t="shared" si="74"/>
        <v>0</v>
      </c>
      <c r="CL58" s="36"/>
      <c r="CM58" s="30">
        <f t="shared" si="75"/>
        <v>0</v>
      </c>
      <c r="CN58" s="37">
        <v>4</v>
      </c>
      <c r="CO58" s="30">
        <f t="shared" si="76"/>
        <v>116980.44799999999</v>
      </c>
      <c r="CP58" s="36"/>
      <c r="CQ58" s="30">
        <f t="shared" si="77"/>
        <v>0</v>
      </c>
      <c r="CR58" s="33"/>
      <c r="CS58" s="30">
        <f t="shared" si="78"/>
        <v>0</v>
      </c>
      <c r="CT58" s="33"/>
      <c r="CU58" s="30"/>
      <c r="CV58" s="85">
        <f t="shared" si="79"/>
        <v>74</v>
      </c>
      <c r="CW58" s="85">
        <f t="shared" si="79"/>
        <v>1442583.9999999998</v>
      </c>
    </row>
    <row r="59" spans="1:101" s="4" customFormat="1" ht="30" x14ac:dyDescent="0.25">
      <c r="A59" s="43"/>
      <c r="B59" s="43">
        <v>31</v>
      </c>
      <c r="C59" s="159" t="s">
        <v>348</v>
      </c>
      <c r="D59" s="115" t="s">
        <v>168</v>
      </c>
      <c r="E59" s="112">
        <v>13520</v>
      </c>
      <c r="F59" s="28">
        <v>1.1599999999999999</v>
      </c>
      <c r="G59" s="44">
        <v>1</v>
      </c>
      <c r="H59" s="112">
        <v>1.4</v>
      </c>
      <c r="I59" s="112">
        <v>1.68</v>
      </c>
      <c r="J59" s="112">
        <v>2.23</v>
      </c>
      <c r="K59" s="112">
        <v>2.57</v>
      </c>
      <c r="L59" s="40">
        <v>0</v>
      </c>
      <c r="M59" s="30">
        <f t="shared" si="36"/>
        <v>0</v>
      </c>
      <c r="N59" s="36">
        <v>0</v>
      </c>
      <c r="O59" s="30">
        <f t="shared" si="37"/>
        <v>0</v>
      </c>
      <c r="P59" s="36">
        <v>0</v>
      </c>
      <c r="Q59" s="30">
        <f t="shared" si="38"/>
        <v>0</v>
      </c>
      <c r="R59" s="36">
        <v>0</v>
      </c>
      <c r="S59" s="30">
        <f t="shared" si="39"/>
        <v>0</v>
      </c>
      <c r="T59" s="36">
        <v>0</v>
      </c>
      <c r="U59" s="30">
        <f t="shared" si="40"/>
        <v>0</v>
      </c>
      <c r="V59" s="37"/>
      <c r="W59" s="33">
        <f t="shared" si="41"/>
        <v>0</v>
      </c>
      <c r="X59" s="41"/>
      <c r="Y59" s="30">
        <f t="shared" si="42"/>
        <v>0</v>
      </c>
      <c r="Z59" s="33"/>
      <c r="AA59" s="30">
        <f t="shared" si="43"/>
        <v>0</v>
      </c>
      <c r="AB59" s="36">
        <v>0</v>
      </c>
      <c r="AC59" s="30">
        <f t="shared" si="44"/>
        <v>0</v>
      </c>
      <c r="AD59" s="36"/>
      <c r="AE59" s="30">
        <f t="shared" si="45"/>
        <v>0</v>
      </c>
      <c r="AF59" s="36">
        <v>0</v>
      </c>
      <c r="AG59" s="30">
        <f t="shared" si="46"/>
        <v>0</v>
      </c>
      <c r="AH59" s="37"/>
      <c r="AI59" s="30">
        <f t="shared" si="47"/>
        <v>0</v>
      </c>
      <c r="AJ59" s="41"/>
      <c r="AK59" s="30">
        <f t="shared" si="48"/>
        <v>0</v>
      </c>
      <c r="AL59" s="36"/>
      <c r="AM59" s="33">
        <f t="shared" si="49"/>
        <v>0</v>
      </c>
      <c r="AN59" s="36">
        <v>0</v>
      </c>
      <c r="AO59" s="30">
        <f t="shared" si="50"/>
        <v>0</v>
      </c>
      <c r="AP59" s="36">
        <v>0</v>
      </c>
      <c r="AQ59" s="30">
        <f t="shared" si="51"/>
        <v>0</v>
      </c>
      <c r="AR59" s="36"/>
      <c r="AS59" s="30">
        <f t="shared" si="52"/>
        <v>0</v>
      </c>
      <c r="AT59" s="36"/>
      <c r="AU59" s="30">
        <f t="shared" si="53"/>
        <v>0</v>
      </c>
      <c r="AV59" s="36"/>
      <c r="AW59" s="30">
        <f t="shared" si="54"/>
        <v>0</v>
      </c>
      <c r="AX59" s="36"/>
      <c r="AY59" s="30">
        <f t="shared" si="55"/>
        <v>0</v>
      </c>
      <c r="AZ59" s="36">
        <v>0</v>
      </c>
      <c r="BA59" s="30">
        <f t="shared" si="56"/>
        <v>0</v>
      </c>
      <c r="BB59" s="36">
        <v>0</v>
      </c>
      <c r="BC59" s="30">
        <f t="shared" si="57"/>
        <v>0</v>
      </c>
      <c r="BD59" s="36">
        <v>0</v>
      </c>
      <c r="BE59" s="30">
        <f t="shared" si="58"/>
        <v>0</v>
      </c>
      <c r="BF59" s="36">
        <v>0</v>
      </c>
      <c r="BG59" s="30">
        <f t="shared" si="59"/>
        <v>0</v>
      </c>
      <c r="BH59" s="36"/>
      <c r="BI59" s="30">
        <f t="shared" si="60"/>
        <v>0</v>
      </c>
      <c r="BJ59" s="36">
        <v>0</v>
      </c>
      <c r="BK59" s="30">
        <f t="shared" si="61"/>
        <v>0</v>
      </c>
      <c r="BL59" s="36">
        <v>0</v>
      </c>
      <c r="BM59" s="30">
        <f t="shared" si="62"/>
        <v>0</v>
      </c>
      <c r="BN59" s="48">
        <v>0</v>
      </c>
      <c r="BO59" s="30">
        <f t="shared" si="63"/>
        <v>0</v>
      </c>
      <c r="BP59" s="36">
        <v>0</v>
      </c>
      <c r="BQ59" s="30">
        <f t="shared" si="64"/>
        <v>0</v>
      </c>
      <c r="BR59" s="36">
        <v>0</v>
      </c>
      <c r="BS59" s="30">
        <f t="shared" si="65"/>
        <v>0</v>
      </c>
      <c r="BT59" s="36"/>
      <c r="BU59" s="30">
        <f t="shared" si="66"/>
        <v>0</v>
      </c>
      <c r="BV59" s="33"/>
      <c r="BW59" s="30">
        <f t="shared" si="67"/>
        <v>0</v>
      </c>
      <c r="BX59" s="36"/>
      <c r="BY59" s="30">
        <f t="shared" si="68"/>
        <v>0</v>
      </c>
      <c r="BZ59" s="36">
        <v>0</v>
      </c>
      <c r="CA59" s="30">
        <f t="shared" si="69"/>
        <v>0</v>
      </c>
      <c r="CB59" s="36"/>
      <c r="CC59" s="30">
        <f t="shared" si="70"/>
        <v>0</v>
      </c>
      <c r="CD59" s="36"/>
      <c r="CE59" s="30">
        <f t="shared" si="71"/>
        <v>0</v>
      </c>
      <c r="CF59" s="36">
        <v>0</v>
      </c>
      <c r="CG59" s="30">
        <f t="shared" si="72"/>
        <v>0</v>
      </c>
      <c r="CH59" s="36"/>
      <c r="CI59" s="30">
        <f t="shared" si="73"/>
        <v>0</v>
      </c>
      <c r="CJ59" s="36"/>
      <c r="CK59" s="30">
        <f t="shared" si="74"/>
        <v>0</v>
      </c>
      <c r="CL59" s="36">
        <v>3</v>
      </c>
      <c r="CM59" s="30">
        <f t="shared" si="75"/>
        <v>79043.327999999994</v>
      </c>
      <c r="CN59" s="36">
        <v>1</v>
      </c>
      <c r="CO59" s="30">
        <f t="shared" si="76"/>
        <v>34973.536</v>
      </c>
      <c r="CP59" s="36">
        <v>0</v>
      </c>
      <c r="CQ59" s="30">
        <f t="shared" si="77"/>
        <v>0</v>
      </c>
      <c r="CR59" s="33"/>
      <c r="CS59" s="30">
        <f t="shared" si="78"/>
        <v>0</v>
      </c>
      <c r="CT59" s="33"/>
      <c r="CU59" s="30"/>
      <c r="CV59" s="85">
        <f t="shared" si="79"/>
        <v>4</v>
      </c>
      <c r="CW59" s="85">
        <f t="shared" si="79"/>
        <v>114016.864</v>
      </c>
    </row>
    <row r="60" spans="1:101" s="4" customFormat="1" ht="30" x14ac:dyDescent="0.25">
      <c r="A60" s="43"/>
      <c r="B60" s="43">
        <v>32</v>
      </c>
      <c r="C60" s="159" t="s">
        <v>349</v>
      </c>
      <c r="D60" s="115" t="s">
        <v>169</v>
      </c>
      <c r="E60" s="112">
        <v>13520</v>
      </c>
      <c r="F60" s="28">
        <v>0.97</v>
      </c>
      <c r="G60" s="44">
        <v>1</v>
      </c>
      <c r="H60" s="112">
        <v>1.4</v>
      </c>
      <c r="I60" s="112">
        <v>1.68</v>
      </c>
      <c r="J60" s="112">
        <v>2.23</v>
      </c>
      <c r="K60" s="112">
        <v>2.57</v>
      </c>
      <c r="L60" s="40"/>
      <c r="M60" s="30">
        <f t="shared" si="36"/>
        <v>0</v>
      </c>
      <c r="N60" s="36"/>
      <c r="O60" s="30">
        <f t="shared" si="37"/>
        <v>0</v>
      </c>
      <c r="P60" s="36"/>
      <c r="Q60" s="30">
        <f t="shared" si="38"/>
        <v>0</v>
      </c>
      <c r="R60" s="36"/>
      <c r="S60" s="30">
        <f t="shared" si="39"/>
        <v>0</v>
      </c>
      <c r="T60" s="36"/>
      <c r="U60" s="30">
        <f t="shared" si="40"/>
        <v>0</v>
      </c>
      <c r="V60" s="37"/>
      <c r="W60" s="33">
        <f t="shared" si="41"/>
        <v>0</v>
      </c>
      <c r="X60" s="41"/>
      <c r="Y60" s="30">
        <f t="shared" si="42"/>
        <v>0</v>
      </c>
      <c r="Z60" s="33"/>
      <c r="AA60" s="30">
        <f t="shared" si="43"/>
        <v>0</v>
      </c>
      <c r="AB60" s="36"/>
      <c r="AC60" s="30">
        <f t="shared" si="44"/>
        <v>0</v>
      </c>
      <c r="AD60" s="36"/>
      <c r="AE60" s="30">
        <f t="shared" si="45"/>
        <v>0</v>
      </c>
      <c r="AF60" s="36"/>
      <c r="AG60" s="30">
        <f t="shared" si="46"/>
        <v>0</v>
      </c>
      <c r="AH60" s="36"/>
      <c r="AI60" s="30">
        <f t="shared" si="47"/>
        <v>0</v>
      </c>
      <c r="AJ60" s="41"/>
      <c r="AK60" s="30">
        <f t="shared" si="48"/>
        <v>0</v>
      </c>
      <c r="AL60" s="36"/>
      <c r="AM60" s="33">
        <f t="shared" si="49"/>
        <v>0</v>
      </c>
      <c r="AN60" s="36"/>
      <c r="AO60" s="30">
        <f t="shared" si="50"/>
        <v>0</v>
      </c>
      <c r="AP60" s="36"/>
      <c r="AQ60" s="30">
        <f t="shared" si="51"/>
        <v>0</v>
      </c>
      <c r="AR60" s="36"/>
      <c r="AS60" s="30">
        <f t="shared" si="52"/>
        <v>0</v>
      </c>
      <c r="AT60" s="36"/>
      <c r="AU60" s="30">
        <f t="shared" si="53"/>
        <v>0</v>
      </c>
      <c r="AV60" s="36"/>
      <c r="AW60" s="30">
        <f t="shared" si="54"/>
        <v>0</v>
      </c>
      <c r="AX60" s="36"/>
      <c r="AY60" s="30">
        <f t="shared" si="55"/>
        <v>0</v>
      </c>
      <c r="AZ60" s="36"/>
      <c r="BA60" s="30">
        <f t="shared" si="56"/>
        <v>0</v>
      </c>
      <c r="BB60" s="36"/>
      <c r="BC60" s="30">
        <f t="shared" si="57"/>
        <v>0</v>
      </c>
      <c r="BD60" s="36"/>
      <c r="BE60" s="30">
        <f t="shared" si="58"/>
        <v>0</v>
      </c>
      <c r="BF60" s="36"/>
      <c r="BG60" s="30">
        <f t="shared" si="59"/>
        <v>0</v>
      </c>
      <c r="BH60" s="36"/>
      <c r="BI60" s="30">
        <f t="shared" si="60"/>
        <v>0</v>
      </c>
      <c r="BJ60" s="36"/>
      <c r="BK60" s="30">
        <f t="shared" si="61"/>
        <v>0</v>
      </c>
      <c r="BL60" s="36"/>
      <c r="BM60" s="30">
        <f t="shared" si="62"/>
        <v>0</v>
      </c>
      <c r="BN60" s="48"/>
      <c r="BO60" s="30">
        <f t="shared" si="63"/>
        <v>0</v>
      </c>
      <c r="BP60" s="36"/>
      <c r="BQ60" s="30">
        <f t="shared" si="64"/>
        <v>0</v>
      </c>
      <c r="BR60" s="36"/>
      <c r="BS60" s="30">
        <f t="shared" si="65"/>
        <v>0</v>
      </c>
      <c r="BT60" s="36"/>
      <c r="BU60" s="30">
        <f t="shared" si="66"/>
        <v>0</v>
      </c>
      <c r="BV60" s="33"/>
      <c r="BW60" s="30">
        <f t="shared" si="67"/>
        <v>0</v>
      </c>
      <c r="BX60" s="36"/>
      <c r="BY60" s="30">
        <f t="shared" si="68"/>
        <v>0</v>
      </c>
      <c r="BZ60" s="36"/>
      <c r="CA60" s="30">
        <f t="shared" si="69"/>
        <v>0</v>
      </c>
      <c r="CB60" s="36"/>
      <c r="CC60" s="30">
        <f t="shared" si="70"/>
        <v>0</v>
      </c>
      <c r="CD60" s="36"/>
      <c r="CE60" s="30">
        <f t="shared" si="71"/>
        <v>0</v>
      </c>
      <c r="CF60" s="36"/>
      <c r="CG60" s="30">
        <f t="shared" si="72"/>
        <v>0</v>
      </c>
      <c r="CH60" s="36"/>
      <c r="CI60" s="30">
        <f t="shared" si="73"/>
        <v>0</v>
      </c>
      <c r="CJ60" s="36"/>
      <c r="CK60" s="30">
        <f t="shared" si="74"/>
        <v>0</v>
      </c>
      <c r="CL60" s="36"/>
      <c r="CM60" s="30">
        <f t="shared" si="75"/>
        <v>0</v>
      </c>
      <c r="CN60" s="36"/>
      <c r="CO60" s="30">
        <f t="shared" si="76"/>
        <v>0</v>
      </c>
      <c r="CP60" s="36"/>
      <c r="CQ60" s="30">
        <f t="shared" si="77"/>
        <v>0</v>
      </c>
      <c r="CR60" s="33"/>
      <c r="CS60" s="30">
        <f t="shared" si="78"/>
        <v>0</v>
      </c>
      <c r="CT60" s="33"/>
      <c r="CU60" s="30"/>
      <c r="CV60" s="85">
        <f t="shared" si="79"/>
        <v>0</v>
      </c>
      <c r="CW60" s="85">
        <f t="shared" si="79"/>
        <v>0</v>
      </c>
    </row>
    <row r="61" spans="1:101" s="4" customFormat="1" ht="30" x14ac:dyDescent="0.25">
      <c r="A61" s="43"/>
      <c r="B61" s="43">
        <v>33</v>
      </c>
      <c r="C61" s="159" t="s">
        <v>350</v>
      </c>
      <c r="D61" s="111" t="s">
        <v>170</v>
      </c>
      <c r="E61" s="112">
        <v>13520</v>
      </c>
      <c r="F61" s="28">
        <v>0.52</v>
      </c>
      <c r="G61" s="44">
        <v>1</v>
      </c>
      <c r="H61" s="112">
        <v>1.4</v>
      </c>
      <c r="I61" s="112">
        <v>1.68</v>
      </c>
      <c r="J61" s="112">
        <v>2.23</v>
      </c>
      <c r="K61" s="112">
        <v>2.57</v>
      </c>
      <c r="L61" s="40">
        <v>4</v>
      </c>
      <c r="M61" s="30">
        <f t="shared" si="36"/>
        <v>39370.239999999998</v>
      </c>
      <c r="N61" s="36">
        <v>0</v>
      </c>
      <c r="O61" s="30">
        <f t="shared" si="37"/>
        <v>0</v>
      </c>
      <c r="P61" s="36">
        <v>0</v>
      </c>
      <c r="Q61" s="30">
        <f t="shared" si="38"/>
        <v>0</v>
      </c>
      <c r="R61" s="36">
        <v>0</v>
      </c>
      <c r="S61" s="30">
        <f t="shared" si="39"/>
        <v>0</v>
      </c>
      <c r="T61" s="36">
        <v>0</v>
      </c>
      <c r="U61" s="30">
        <f t="shared" si="40"/>
        <v>0</v>
      </c>
      <c r="V61" s="36"/>
      <c r="W61" s="33">
        <f t="shared" si="41"/>
        <v>0</v>
      </c>
      <c r="X61" s="41"/>
      <c r="Y61" s="30">
        <f t="shared" si="42"/>
        <v>0</v>
      </c>
      <c r="Z61" s="33"/>
      <c r="AA61" s="30">
        <f t="shared" si="43"/>
        <v>0</v>
      </c>
      <c r="AB61" s="36">
        <v>30</v>
      </c>
      <c r="AC61" s="30">
        <f t="shared" si="44"/>
        <v>295276.79999999999</v>
      </c>
      <c r="AD61" s="36">
        <v>0</v>
      </c>
      <c r="AE61" s="30">
        <f t="shared" si="45"/>
        <v>0</v>
      </c>
      <c r="AF61" s="36">
        <v>0</v>
      </c>
      <c r="AG61" s="30">
        <f t="shared" si="46"/>
        <v>0</v>
      </c>
      <c r="AH61" s="37">
        <v>19</v>
      </c>
      <c r="AI61" s="30">
        <f t="shared" si="47"/>
        <v>224410.36799999999</v>
      </c>
      <c r="AJ61" s="41"/>
      <c r="AK61" s="30">
        <f t="shared" si="48"/>
        <v>0</v>
      </c>
      <c r="AL61" s="36"/>
      <c r="AM61" s="33">
        <f t="shared" si="49"/>
        <v>0</v>
      </c>
      <c r="AN61" s="36">
        <v>0</v>
      </c>
      <c r="AO61" s="30">
        <f t="shared" si="50"/>
        <v>0</v>
      </c>
      <c r="AP61" s="36"/>
      <c r="AQ61" s="30">
        <f t="shared" si="51"/>
        <v>0</v>
      </c>
      <c r="AR61" s="36"/>
      <c r="AS61" s="30">
        <f t="shared" si="52"/>
        <v>0</v>
      </c>
      <c r="AT61" s="36"/>
      <c r="AU61" s="30">
        <f t="shared" si="53"/>
        <v>0</v>
      </c>
      <c r="AV61" s="36"/>
      <c r="AW61" s="30">
        <f t="shared" si="54"/>
        <v>0</v>
      </c>
      <c r="AX61" s="36"/>
      <c r="AY61" s="30">
        <f t="shared" si="55"/>
        <v>0</v>
      </c>
      <c r="AZ61" s="36"/>
      <c r="BA61" s="30">
        <f t="shared" si="56"/>
        <v>0</v>
      </c>
      <c r="BB61" s="36">
        <v>0</v>
      </c>
      <c r="BC61" s="30">
        <f t="shared" si="57"/>
        <v>0</v>
      </c>
      <c r="BD61" s="36">
        <v>0</v>
      </c>
      <c r="BE61" s="30">
        <f t="shared" si="58"/>
        <v>0</v>
      </c>
      <c r="BF61" s="36"/>
      <c r="BG61" s="30">
        <f t="shared" si="59"/>
        <v>0</v>
      </c>
      <c r="BH61" s="36"/>
      <c r="BI61" s="30">
        <f t="shared" si="60"/>
        <v>0</v>
      </c>
      <c r="BJ61" s="36">
        <v>0</v>
      </c>
      <c r="BK61" s="30">
        <f t="shared" si="61"/>
        <v>0</v>
      </c>
      <c r="BL61" s="36">
        <v>0</v>
      </c>
      <c r="BM61" s="30">
        <f t="shared" si="62"/>
        <v>0</v>
      </c>
      <c r="BN61" s="48">
        <v>72</v>
      </c>
      <c r="BO61" s="30">
        <f t="shared" si="63"/>
        <v>850397.18399999989</v>
      </c>
      <c r="BP61" s="36"/>
      <c r="BQ61" s="30">
        <f t="shared" si="64"/>
        <v>0</v>
      </c>
      <c r="BR61" s="36"/>
      <c r="BS61" s="30">
        <f t="shared" si="65"/>
        <v>0</v>
      </c>
      <c r="BT61" s="36"/>
      <c r="BU61" s="30">
        <f t="shared" si="66"/>
        <v>0</v>
      </c>
      <c r="BV61" s="33">
        <v>14</v>
      </c>
      <c r="BW61" s="30">
        <f t="shared" si="67"/>
        <v>165355.008</v>
      </c>
      <c r="BX61" s="36"/>
      <c r="BY61" s="30">
        <f t="shared" si="68"/>
        <v>0</v>
      </c>
      <c r="BZ61" s="36"/>
      <c r="CA61" s="30">
        <f t="shared" si="69"/>
        <v>0</v>
      </c>
      <c r="CB61" s="36"/>
      <c r="CC61" s="30">
        <f t="shared" si="70"/>
        <v>0</v>
      </c>
      <c r="CD61" s="36"/>
      <c r="CE61" s="30">
        <f t="shared" si="71"/>
        <v>0</v>
      </c>
      <c r="CF61" s="36">
        <v>2</v>
      </c>
      <c r="CG61" s="30">
        <f t="shared" si="72"/>
        <v>23622.144</v>
      </c>
      <c r="CH61" s="36"/>
      <c r="CI61" s="30">
        <f t="shared" si="73"/>
        <v>0</v>
      </c>
      <c r="CJ61" s="36"/>
      <c r="CK61" s="30">
        <f t="shared" si="74"/>
        <v>0</v>
      </c>
      <c r="CL61" s="36">
        <v>5</v>
      </c>
      <c r="CM61" s="30">
        <f t="shared" si="75"/>
        <v>59055.360000000001</v>
      </c>
      <c r="CN61" s="37">
        <v>10</v>
      </c>
      <c r="CO61" s="30">
        <f t="shared" si="76"/>
        <v>156777.92000000001</v>
      </c>
      <c r="CP61" s="37"/>
      <c r="CQ61" s="30">
        <f t="shared" si="77"/>
        <v>0</v>
      </c>
      <c r="CR61" s="33"/>
      <c r="CS61" s="30">
        <f t="shared" si="78"/>
        <v>0</v>
      </c>
      <c r="CT61" s="33"/>
      <c r="CU61" s="30"/>
      <c r="CV61" s="85">
        <f t="shared" si="79"/>
        <v>156</v>
      </c>
      <c r="CW61" s="85">
        <f t="shared" si="79"/>
        <v>1814265.024</v>
      </c>
    </row>
    <row r="62" spans="1:101" s="4" customFormat="1" ht="30" x14ac:dyDescent="0.25">
      <c r="A62" s="43"/>
      <c r="B62" s="43">
        <v>34</v>
      </c>
      <c r="C62" s="159" t="s">
        <v>351</v>
      </c>
      <c r="D62" s="111" t="s">
        <v>171</v>
      </c>
      <c r="E62" s="112">
        <v>13520</v>
      </c>
      <c r="F62" s="28">
        <v>0.65</v>
      </c>
      <c r="G62" s="44">
        <v>1</v>
      </c>
      <c r="H62" s="112">
        <v>1.4</v>
      </c>
      <c r="I62" s="112">
        <v>1.68</v>
      </c>
      <c r="J62" s="112">
        <v>2.23</v>
      </c>
      <c r="K62" s="112">
        <v>2.57</v>
      </c>
      <c r="L62" s="40">
        <v>8</v>
      </c>
      <c r="M62" s="30">
        <f t="shared" si="36"/>
        <v>98425.599999999991</v>
      </c>
      <c r="N62" s="40"/>
      <c r="O62" s="30">
        <f t="shared" si="37"/>
        <v>0</v>
      </c>
      <c r="P62" s="40"/>
      <c r="Q62" s="30">
        <f t="shared" si="38"/>
        <v>0</v>
      </c>
      <c r="R62" s="40"/>
      <c r="S62" s="30">
        <f t="shared" si="39"/>
        <v>0</v>
      </c>
      <c r="T62" s="40"/>
      <c r="U62" s="30">
        <f t="shared" si="40"/>
        <v>0</v>
      </c>
      <c r="V62" s="36"/>
      <c r="W62" s="33">
        <f t="shared" si="41"/>
        <v>0</v>
      </c>
      <c r="X62" s="41"/>
      <c r="Y62" s="30">
        <f t="shared" si="42"/>
        <v>0</v>
      </c>
      <c r="Z62" s="40"/>
      <c r="AA62" s="30">
        <f t="shared" si="43"/>
        <v>0</v>
      </c>
      <c r="AB62" s="40">
        <v>25</v>
      </c>
      <c r="AC62" s="30">
        <f t="shared" si="44"/>
        <v>307580</v>
      </c>
      <c r="AD62" s="40"/>
      <c r="AE62" s="30">
        <f t="shared" si="45"/>
        <v>0</v>
      </c>
      <c r="AF62" s="40"/>
      <c r="AG62" s="30">
        <f t="shared" si="46"/>
        <v>0</v>
      </c>
      <c r="AH62" s="40"/>
      <c r="AI62" s="30">
        <f t="shared" si="47"/>
        <v>0</v>
      </c>
      <c r="AJ62" s="41"/>
      <c r="AK62" s="30">
        <f t="shared" si="48"/>
        <v>0</v>
      </c>
      <c r="AL62" s="40"/>
      <c r="AM62" s="33">
        <f t="shared" si="49"/>
        <v>0</v>
      </c>
      <c r="AN62" s="40"/>
      <c r="AO62" s="30">
        <f t="shared" si="50"/>
        <v>0</v>
      </c>
      <c r="AP62" s="40"/>
      <c r="AQ62" s="30">
        <f t="shared" si="51"/>
        <v>0</v>
      </c>
      <c r="AR62" s="40"/>
      <c r="AS62" s="30">
        <f t="shared" si="52"/>
        <v>0</v>
      </c>
      <c r="AT62" s="40"/>
      <c r="AU62" s="30">
        <f t="shared" si="53"/>
        <v>0</v>
      </c>
      <c r="AV62" s="40"/>
      <c r="AW62" s="30">
        <f t="shared" si="54"/>
        <v>0</v>
      </c>
      <c r="AX62" s="40"/>
      <c r="AY62" s="30">
        <f t="shared" si="55"/>
        <v>0</v>
      </c>
      <c r="AZ62" s="40"/>
      <c r="BA62" s="30">
        <f t="shared" si="56"/>
        <v>0</v>
      </c>
      <c r="BB62" s="40"/>
      <c r="BC62" s="30">
        <f t="shared" si="57"/>
        <v>0</v>
      </c>
      <c r="BD62" s="40"/>
      <c r="BE62" s="30">
        <f t="shared" si="58"/>
        <v>0</v>
      </c>
      <c r="BF62" s="40"/>
      <c r="BG62" s="30">
        <f t="shared" si="59"/>
        <v>0</v>
      </c>
      <c r="BH62" s="40">
        <v>70</v>
      </c>
      <c r="BI62" s="30">
        <f t="shared" si="60"/>
        <v>861224</v>
      </c>
      <c r="BJ62" s="40"/>
      <c r="BK62" s="30">
        <f t="shared" si="61"/>
        <v>0</v>
      </c>
      <c r="BL62" s="40"/>
      <c r="BM62" s="30">
        <f t="shared" si="62"/>
        <v>0</v>
      </c>
      <c r="BN62" s="50">
        <v>118</v>
      </c>
      <c r="BO62" s="30">
        <f t="shared" si="63"/>
        <v>1742133.1199999999</v>
      </c>
      <c r="BP62" s="40"/>
      <c r="BQ62" s="30">
        <f t="shared" si="64"/>
        <v>0</v>
      </c>
      <c r="BR62" s="42"/>
      <c r="BS62" s="30">
        <f t="shared" si="65"/>
        <v>0</v>
      </c>
      <c r="BT62" s="42">
        <v>10</v>
      </c>
      <c r="BU62" s="30">
        <f t="shared" si="66"/>
        <v>147638.39999999999</v>
      </c>
      <c r="BV62" s="49">
        <v>65</v>
      </c>
      <c r="BW62" s="30">
        <f t="shared" si="67"/>
        <v>959649.6</v>
      </c>
      <c r="BX62" s="40"/>
      <c r="BY62" s="30">
        <f t="shared" si="68"/>
        <v>0</v>
      </c>
      <c r="BZ62" s="42"/>
      <c r="CA62" s="30">
        <f t="shared" si="69"/>
        <v>0</v>
      </c>
      <c r="CB62" s="40"/>
      <c r="CC62" s="30">
        <f t="shared" si="70"/>
        <v>0</v>
      </c>
      <c r="CD62" s="40"/>
      <c r="CE62" s="30">
        <f t="shared" si="71"/>
        <v>0</v>
      </c>
      <c r="CF62" s="40">
        <v>7</v>
      </c>
      <c r="CG62" s="30">
        <f t="shared" si="72"/>
        <v>103346.87999999999</v>
      </c>
      <c r="CH62" s="40"/>
      <c r="CI62" s="30">
        <f t="shared" si="73"/>
        <v>0</v>
      </c>
      <c r="CJ62" s="40">
        <v>1</v>
      </c>
      <c r="CK62" s="30">
        <f t="shared" si="74"/>
        <v>14763.84</v>
      </c>
      <c r="CL62" s="40"/>
      <c r="CM62" s="30">
        <f t="shared" si="75"/>
        <v>0</v>
      </c>
      <c r="CN62" s="40">
        <v>58</v>
      </c>
      <c r="CO62" s="30">
        <f t="shared" si="76"/>
        <v>1136639.92</v>
      </c>
      <c r="CP62" s="40"/>
      <c r="CQ62" s="30">
        <f t="shared" si="77"/>
        <v>0</v>
      </c>
      <c r="CR62" s="33"/>
      <c r="CS62" s="30">
        <f t="shared" si="78"/>
        <v>0</v>
      </c>
      <c r="CT62" s="33"/>
      <c r="CU62" s="30"/>
      <c r="CV62" s="85">
        <f t="shared" si="79"/>
        <v>362</v>
      </c>
      <c r="CW62" s="85">
        <f t="shared" si="79"/>
        <v>5371401.3599999994</v>
      </c>
    </row>
    <row r="63" spans="1:101" s="96" customFormat="1" x14ac:dyDescent="0.25">
      <c r="A63" s="59">
        <v>13</v>
      </c>
      <c r="B63" s="59"/>
      <c r="C63" s="90"/>
      <c r="D63" s="110" t="s">
        <v>172</v>
      </c>
      <c r="E63" s="112">
        <v>13520</v>
      </c>
      <c r="F63" s="45">
        <v>0.8</v>
      </c>
      <c r="G63" s="26">
        <v>1</v>
      </c>
      <c r="H63" s="118">
        <v>1.4</v>
      </c>
      <c r="I63" s="118">
        <v>1.68</v>
      </c>
      <c r="J63" s="118">
        <v>2.23</v>
      </c>
      <c r="K63" s="118">
        <v>2.57</v>
      </c>
      <c r="L63" s="46">
        <f>SUM(L64:L66)</f>
        <v>80</v>
      </c>
      <c r="M63" s="46">
        <f t="shared" ref="M63:BX63" si="80">SUM(M64:M66)</f>
        <v>1247733.76</v>
      </c>
      <c r="N63" s="46">
        <f t="shared" si="80"/>
        <v>0</v>
      </c>
      <c r="O63" s="46">
        <f t="shared" si="80"/>
        <v>0</v>
      </c>
      <c r="P63" s="46">
        <f t="shared" si="80"/>
        <v>0</v>
      </c>
      <c r="Q63" s="46">
        <f t="shared" si="80"/>
        <v>0</v>
      </c>
      <c r="R63" s="46">
        <f t="shared" si="80"/>
        <v>0</v>
      </c>
      <c r="S63" s="46">
        <f t="shared" si="80"/>
        <v>0</v>
      </c>
      <c r="T63" s="46">
        <f t="shared" si="80"/>
        <v>0</v>
      </c>
      <c r="U63" s="46">
        <f t="shared" si="80"/>
        <v>0</v>
      </c>
      <c r="V63" s="46">
        <f t="shared" si="80"/>
        <v>0</v>
      </c>
      <c r="W63" s="46">
        <f t="shared" si="80"/>
        <v>0</v>
      </c>
      <c r="X63" s="46">
        <f t="shared" si="80"/>
        <v>0</v>
      </c>
      <c r="Y63" s="46">
        <f t="shared" si="80"/>
        <v>0</v>
      </c>
      <c r="Z63" s="46">
        <f t="shared" si="80"/>
        <v>20</v>
      </c>
      <c r="AA63" s="46">
        <f t="shared" si="80"/>
        <v>311933.44</v>
      </c>
      <c r="AB63" s="46">
        <f t="shared" si="80"/>
        <v>0</v>
      </c>
      <c r="AC63" s="46">
        <f t="shared" si="80"/>
        <v>0</v>
      </c>
      <c r="AD63" s="46">
        <f t="shared" si="80"/>
        <v>37</v>
      </c>
      <c r="AE63" s="46">
        <f t="shared" si="80"/>
        <v>577076.86399999994</v>
      </c>
      <c r="AF63" s="46">
        <f t="shared" si="80"/>
        <v>0</v>
      </c>
      <c r="AG63" s="46">
        <f t="shared" si="80"/>
        <v>0</v>
      </c>
      <c r="AH63" s="46">
        <f t="shared" si="80"/>
        <v>150</v>
      </c>
      <c r="AI63" s="46">
        <f t="shared" si="80"/>
        <v>2807400.96</v>
      </c>
      <c r="AJ63" s="46">
        <f t="shared" si="80"/>
        <v>0</v>
      </c>
      <c r="AK63" s="46">
        <f t="shared" si="80"/>
        <v>0</v>
      </c>
      <c r="AL63" s="46">
        <f t="shared" si="80"/>
        <v>85</v>
      </c>
      <c r="AM63" s="46">
        <f t="shared" si="80"/>
        <v>1325717.1199999999</v>
      </c>
      <c r="AN63" s="46">
        <f t="shared" si="80"/>
        <v>0</v>
      </c>
      <c r="AO63" s="46">
        <f t="shared" si="80"/>
        <v>0</v>
      </c>
      <c r="AP63" s="46">
        <f t="shared" si="80"/>
        <v>0</v>
      </c>
      <c r="AQ63" s="46">
        <f t="shared" si="80"/>
        <v>0</v>
      </c>
      <c r="AR63" s="46">
        <f t="shared" si="80"/>
        <v>0</v>
      </c>
      <c r="AS63" s="46">
        <f t="shared" si="80"/>
        <v>0</v>
      </c>
      <c r="AT63" s="46">
        <f t="shared" si="80"/>
        <v>0</v>
      </c>
      <c r="AU63" s="46">
        <f t="shared" si="80"/>
        <v>0</v>
      </c>
      <c r="AV63" s="46">
        <f t="shared" si="80"/>
        <v>40</v>
      </c>
      <c r="AW63" s="46">
        <f t="shared" si="80"/>
        <v>623866.88</v>
      </c>
      <c r="AX63" s="46">
        <f t="shared" si="80"/>
        <v>0</v>
      </c>
      <c r="AY63" s="46">
        <f t="shared" si="80"/>
        <v>0</v>
      </c>
      <c r="AZ63" s="46">
        <f t="shared" si="80"/>
        <v>119</v>
      </c>
      <c r="BA63" s="46">
        <f t="shared" si="80"/>
        <v>1856003.9680000001</v>
      </c>
      <c r="BB63" s="46">
        <f t="shared" si="80"/>
        <v>305</v>
      </c>
      <c r="BC63" s="46">
        <f t="shared" si="80"/>
        <v>4756984.96</v>
      </c>
      <c r="BD63" s="46">
        <f t="shared" si="80"/>
        <v>20</v>
      </c>
      <c r="BE63" s="46">
        <f t="shared" si="80"/>
        <v>311933.44</v>
      </c>
      <c r="BF63" s="46">
        <f t="shared" si="80"/>
        <v>0</v>
      </c>
      <c r="BG63" s="46">
        <f t="shared" si="80"/>
        <v>0</v>
      </c>
      <c r="BH63" s="46">
        <f t="shared" si="80"/>
        <v>355</v>
      </c>
      <c r="BI63" s="46">
        <f t="shared" si="80"/>
        <v>5536818.5599999996</v>
      </c>
      <c r="BJ63" s="46">
        <f t="shared" si="80"/>
        <v>0</v>
      </c>
      <c r="BK63" s="46">
        <f t="shared" si="80"/>
        <v>0</v>
      </c>
      <c r="BL63" s="46">
        <f t="shared" si="80"/>
        <v>88</v>
      </c>
      <c r="BM63" s="46">
        <f t="shared" si="80"/>
        <v>1647008.5632</v>
      </c>
      <c r="BN63" s="46">
        <f t="shared" si="80"/>
        <v>0</v>
      </c>
      <c r="BO63" s="46">
        <f t="shared" si="80"/>
        <v>0</v>
      </c>
      <c r="BP63" s="46">
        <f t="shared" si="80"/>
        <v>0</v>
      </c>
      <c r="BQ63" s="46">
        <f t="shared" si="80"/>
        <v>0</v>
      </c>
      <c r="BR63" s="46">
        <f t="shared" si="80"/>
        <v>0</v>
      </c>
      <c r="BS63" s="46">
        <f t="shared" si="80"/>
        <v>0</v>
      </c>
      <c r="BT63" s="46">
        <f t="shared" si="80"/>
        <v>235</v>
      </c>
      <c r="BU63" s="46">
        <f t="shared" si="80"/>
        <v>4398261.5040000007</v>
      </c>
      <c r="BV63" s="46">
        <f t="shared" si="80"/>
        <v>176</v>
      </c>
      <c r="BW63" s="46">
        <f t="shared" si="80"/>
        <v>3294017.1264</v>
      </c>
      <c r="BX63" s="46">
        <f t="shared" si="80"/>
        <v>80</v>
      </c>
      <c r="BY63" s="46">
        <f t="shared" ref="BY63:CW63" si="81">SUM(BY64:BY66)</f>
        <v>1497280.5119999999</v>
      </c>
      <c r="BZ63" s="46">
        <f t="shared" si="81"/>
        <v>100</v>
      </c>
      <c r="CA63" s="46">
        <f t="shared" si="81"/>
        <v>1871600.6399999999</v>
      </c>
      <c r="CB63" s="46">
        <f t="shared" si="81"/>
        <v>25</v>
      </c>
      <c r="CC63" s="46">
        <f t="shared" si="81"/>
        <v>467900.15999999997</v>
      </c>
      <c r="CD63" s="46">
        <f t="shared" si="81"/>
        <v>200</v>
      </c>
      <c r="CE63" s="46">
        <f t="shared" si="81"/>
        <v>3743201.2799999998</v>
      </c>
      <c r="CF63" s="46">
        <f t="shared" si="81"/>
        <v>4</v>
      </c>
      <c r="CG63" s="46">
        <f t="shared" si="81"/>
        <v>74864.025599999994</v>
      </c>
      <c r="CH63" s="46">
        <f t="shared" si="81"/>
        <v>70</v>
      </c>
      <c r="CI63" s="46">
        <f t="shared" si="81"/>
        <v>1310120.4479999999</v>
      </c>
      <c r="CJ63" s="46">
        <f t="shared" si="81"/>
        <v>100</v>
      </c>
      <c r="CK63" s="46">
        <f t="shared" si="81"/>
        <v>1871600.6399999999</v>
      </c>
      <c r="CL63" s="46">
        <f t="shared" si="81"/>
        <v>10</v>
      </c>
      <c r="CM63" s="46">
        <f t="shared" si="81"/>
        <v>187160.06399999998</v>
      </c>
      <c r="CN63" s="46">
        <f t="shared" si="81"/>
        <v>127</v>
      </c>
      <c r="CO63" s="46">
        <f t="shared" si="81"/>
        <v>3155095.3407999999</v>
      </c>
      <c r="CP63" s="46">
        <f t="shared" si="81"/>
        <v>72</v>
      </c>
      <c r="CQ63" s="46">
        <f t="shared" si="81"/>
        <v>2061434.4192000001</v>
      </c>
      <c r="CR63" s="46">
        <f t="shared" si="81"/>
        <v>0</v>
      </c>
      <c r="CS63" s="46">
        <f t="shared" si="81"/>
        <v>0</v>
      </c>
      <c r="CT63" s="46">
        <f t="shared" si="81"/>
        <v>0</v>
      </c>
      <c r="CU63" s="46">
        <f t="shared" si="81"/>
        <v>0</v>
      </c>
      <c r="CV63" s="46">
        <f t="shared" si="81"/>
        <v>2498</v>
      </c>
      <c r="CW63" s="46">
        <f t="shared" si="81"/>
        <v>44935014.675200015</v>
      </c>
    </row>
    <row r="64" spans="1:101" s="4" customFormat="1" ht="30" x14ac:dyDescent="0.25">
      <c r="A64" s="43"/>
      <c r="B64" s="43">
        <v>35</v>
      </c>
      <c r="C64" s="159" t="s">
        <v>352</v>
      </c>
      <c r="D64" s="111" t="s">
        <v>173</v>
      </c>
      <c r="E64" s="112">
        <v>13520</v>
      </c>
      <c r="F64" s="28">
        <v>0.8</v>
      </c>
      <c r="G64" s="97">
        <v>1.03</v>
      </c>
      <c r="H64" s="112">
        <v>1.4</v>
      </c>
      <c r="I64" s="112">
        <v>1.68</v>
      </c>
      <c r="J64" s="112">
        <v>2.23</v>
      </c>
      <c r="K64" s="112">
        <v>2.57</v>
      </c>
      <c r="L64" s="40">
        <v>80</v>
      </c>
      <c r="M64" s="30">
        <f>SUM(L64*$E64*$F64*$G64*$H64*$M$10)</f>
        <v>1247733.76</v>
      </c>
      <c r="N64" s="36"/>
      <c r="O64" s="30">
        <f>SUM(N64*$E64*$F64*$G64*$H64*$O$10)</f>
        <v>0</v>
      </c>
      <c r="P64" s="36"/>
      <c r="Q64" s="30">
        <f>SUM(P64*$E64*$F64*$G64*$H64*$Q$10)</f>
        <v>0</v>
      </c>
      <c r="R64" s="36"/>
      <c r="S64" s="30">
        <f>SUM(R64*$E64*$F64*$G64*$H64*$S$10)</f>
        <v>0</v>
      </c>
      <c r="T64" s="36"/>
      <c r="U64" s="30">
        <f>SUM(T64*$E64*$F64*$G64*$H64*$U$10)</f>
        <v>0</v>
      </c>
      <c r="V64" s="36"/>
      <c r="W64" s="33">
        <f>SUM(V64*$E64*$F64*$G64*$H64*$W$10)</f>
        <v>0</v>
      </c>
      <c r="X64" s="41"/>
      <c r="Y64" s="30">
        <f>SUM(X64*$E64*$F64*$G64*$H64*$Y$10)</f>
        <v>0</v>
      </c>
      <c r="Z64" s="33">
        <v>20</v>
      </c>
      <c r="AA64" s="30">
        <f>SUM(Z64*$E64*$F64*$G64*$H64*$AA$10)</f>
        <v>311933.44</v>
      </c>
      <c r="AB64" s="36"/>
      <c r="AC64" s="30">
        <f>SUM(AB64*$E64*$F64*$G64*$H64*$AC$10)</f>
        <v>0</v>
      </c>
      <c r="AD64" s="36">
        <v>37</v>
      </c>
      <c r="AE64" s="30">
        <f>SUM(AD64*$E64*$F64*$G64*$H64*$AE$10)</f>
        <v>577076.86399999994</v>
      </c>
      <c r="AF64" s="36"/>
      <c r="AG64" s="30">
        <f>AF64*$E64*$F64*$G64*$I64*$AG$10</f>
        <v>0</v>
      </c>
      <c r="AH64" s="37">
        <v>150</v>
      </c>
      <c r="AI64" s="30">
        <f>AH64*$E64*$F64*$G64*$I64*$AI$10</f>
        <v>2807400.96</v>
      </c>
      <c r="AJ64" s="41"/>
      <c r="AK64" s="30">
        <f>SUM(AJ64*$E64*$F64*$G64*$H64*$AK$10)</f>
        <v>0</v>
      </c>
      <c r="AL64" s="36">
        <v>85</v>
      </c>
      <c r="AM64" s="33">
        <f>SUM(AL64*$E64*$F64*$G64*$H64*$AM$10)</f>
        <v>1325717.1199999999</v>
      </c>
      <c r="AN64" s="36"/>
      <c r="AO64" s="30">
        <f>SUM(AN64*$E64*$F64*$G64*$H64*$AO$10)</f>
        <v>0</v>
      </c>
      <c r="AP64" s="36"/>
      <c r="AQ64" s="30">
        <f>SUM(AP64*$E64*$F64*$G64*$H64*$AQ$10)</f>
        <v>0</v>
      </c>
      <c r="AR64" s="36"/>
      <c r="AS64" s="30">
        <f>SUM(AR64*$E64*$F64*$G64*$H64*$AS$10)</f>
        <v>0</v>
      </c>
      <c r="AT64" s="36"/>
      <c r="AU64" s="30">
        <f>SUM(AT64*$E64*$F64*$G64*$H64*$AU$10)</f>
        <v>0</v>
      </c>
      <c r="AV64" s="36">
        <v>40</v>
      </c>
      <c r="AW64" s="30">
        <f>SUM(AV64*$E64*$F64*$G64*$H64*$AW$10)</f>
        <v>623866.88</v>
      </c>
      <c r="AX64" s="36"/>
      <c r="AY64" s="30">
        <f>SUM(AX64*$E64*$F64*$G64*$H64*$AY$10)</f>
        <v>0</v>
      </c>
      <c r="AZ64" s="36">
        <v>119</v>
      </c>
      <c r="BA64" s="30">
        <f>SUM(AZ64*$E64*$F64*$G64*$H64*$BA$10)</f>
        <v>1856003.9680000001</v>
      </c>
      <c r="BB64" s="33">
        <v>305</v>
      </c>
      <c r="BC64" s="30">
        <f>SUM(BB64*$E64*$F64*$G64*$H64*$BC$10)</f>
        <v>4756984.96</v>
      </c>
      <c r="BD64" s="36">
        <v>20</v>
      </c>
      <c r="BE64" s="30">
        <f>SUM(BD64*$E64*$F64*$G64*$H64*$BE$10)</f>
        <v>311933.44</v>
      </c>
      <c r="BF64" s="36"/>
      <c r="BG64" s="30">
        <f>SUM(BF64*$E64*$F64*$G64*$H64*$BG$10)</f>
        <v>0</v>
      </c>
      <c r="BH64" s="36">
        <v>355</v>
      </c>
      <c r="BI64" s="30">
        <f>SUM(BH64*$E64*$F64*$G64*$H64*$BI$10)</f>
        <v>5536818.5599999996</v>
      </c>
      <c r="BJ64" s="37"/>
      <c r="BK64" s="30">
        <f>BJ64*$E64*$F64*$G64*$I64*$BK$10</f>
        <v>0</v>
      </c>
      <c r="BL64" s="37">
        <v>88</v>
      </c>
      <c r="BM64" s="30">
        <f>BL64*$E64*$F64*$G64*$I64*$BM$10</f>
        <v>1647008.5632</v>
      </c>
      <c r="BN64" s="48"/>
      <c r="BO64" s="30">
        <f>BN64*$E64*$F64*$G64*$I64*$BO$10</f>
        <v>0</v>
      </c>
      <c r="BP64" s="37"/>
      <c r="BQ64" s="30">
        <f>BP64*$E64*$F64*$G64*$I64*$BQ$10</f>
        <v>0</v>
      </c>
      <c r="BR64" s="36"/>
      <c r="BS64" s="30">
        <f>BR64*$E64*$F64*$G64*$I64*$BS$10</f>
        <v>0</v>
      </c>
      <c r="BT64" s="37">
        <v>235</v>
      </c>
      <c r="BU64" s="30">
        <f>BT64*$E64*$F64*$G64*$I64*$BU$10</f>
        <v>4398261.5040000007</v>
      </c>
      <c r="BV64" s="36">
        <v>176</v>
      </c>
      <c r="BW64" s="30">
        <f>BV64*$E64*$F64*$G64*$I64*$BW$10</f>
        <v>3294017.1264</v>
      </c>
      <c r="BX64" s="37">
        <v>80</v>
      </c>
      <c r="BY64" s="30">
        <f>BX64*$E64*$F64*$G64*$I64*$BY$10</f>
        <v>1497280.5119999999</v>
      </c>
      <c r="BZ64" s="37">
        <v>100</v>
      </c>
      <c r="CA64" s="30">
        <f>BZ64*$E64*$F64*$G64*$I64*$CA$10</f>
        <v>1871600.6399999999</v>
      </c>
      <c r="CB64" s="36">
        <v>25</v>
      </c>
      <c r="CC64" s="30">
        <f>CB64*$E64*$F64*$G64*$I64*$CC$10</f>
        <v>467900.15999999997</v>
      </c>
      <c r="CD64" s="36">
        <v>200</v>
      </c>
      <c r="CE64" s="30">
        <f>CD64*$E64*$F64*$G64*$I64*$CE$10</f>
        <v>3743201.2799999998</v>
      </c>
      <c r="CF64" s="37">
        <v>4</v>
      </c>
      <c r="CG64" s="30">
        <f>CF64*$E64*$F64*$G64*$I64*$CG$10</f>
        <v>74864.025599999994</v>
      </c>
      <c r="CH64" s="37">
        <v>70</v>
      </c>
      <c r="CI64" s="30">
        <f>CH64*$E64*$F64*$G64*$I64*$CI$10</f>
        <v>1310120.4479999999</v>
      </c>
      <c r="CJ64" s="36">
        <v>100</v>
      </c>
      <c r="CK64" s="30">
        <f>CJ64*$E64*$F64*$G64*$I64*$CK$10</f>
        <v>1871600.6399999999</v>
      </c>
      <c r="CL64" s="36">
        <v>10</v>
      </c>
      <c r="CM64" s="30">
        <f>CL64*$E64*$F64*$G64*$I64*$CM$10</f>
        <v>187160.06399999998</v>
      </c>
      <c r="CN64" s="37">
        <v>127</v>
      </c>
      <c r="CO64" s="30">
        <f>CN64*$E64*$F64*$G64*$J64*$CO$10</f>
        <v>3155095.3407999999</v>
      </c>
      <c r="CP64" s="37">
        <v>72</v>
      </c>
      <c r="CQ64" s="30">
        <f>CP64*$E64*$F64*$G64*$K64*$CQ$10</f>
        <v>2061434.4192000001</v>
      </c>
      <c r="CR64" s="33"/>
      <c r="CS64" s="30">
        <f>CR64*E64*F64*G64</f>
        <v>0</v>
      </c>
      <c r="CT64" s="33"/>
      <c r="CU64" s="30"/>
      <c r="CV64" s="85">
        <f t="shared" ref="CV64:CW66" si="82">SUM(N64+L64+X64+P64+R64+Z64+V64+T64+AB64+AF64+AD64+AH64+AJ64+AN64+BJ64+BP64+AL64+AX64+AZ64+CB64+CD64+BZ64+CF64+CH64+BT64+BV64+AP64+AR64+AT64+AV64+BL64+BN64+BR64+BB64+BD64+BF64+BH64+BX64+CJ64+CL64+CN64+CP64+CR64+CT64)</f>
        <v>2498</v>
      </c>
      <c r="CW64" s="85">
        <f t="shared" si="82"/>
        <v>44935014.675200015</v>
      </c>
    </row>
    <row r="65" spans="1:101" s="4" customFormat="1" ht="30" x14ac:dyDescent="0.25">
      <c r="A65" s="43"/>
      <c r="B65" s="43">
        <v>36</v>
      </c>
      <c r="C65" s="159" t="s">
        <v>353</v>
      </c>
      <c r="D65" s="111" t="s">
        <v>174</v>
      </c>
      <c r="E65" s="112">
        <v>13520</v>
      </c>
      <c r="F65" s="28">
        <v>3.39</v>
      </c>
      <c r="G65" s="44">
        <v>1</v>
      </c>
      <c r="H65" s="112">
        <v>1.4</v>
      </c>
      <c r="I65" s="112">
        <v>1.68</v>
      </c>
      <c r="J65" s="112">
        <v>2.23</v>
      </c>
      <c r="K65" s="112">
        <v>2.57</v>
      </c>
      <c r="L65" s="29"/>
      <c r="M65" s="30">
        <f>SUM(L65*$E65*$F65*$G65*$H65*$M$10)</f>
        <v>0</v>
      </c>
      <c r="N65" s="29"/>
      <c r="O65" s="30">
        <f>SUM(N65*$E65*$F65*$G65*$H65*$O$10)</f>
        <v>0</v>
      </c>
      <c r="P65" s="29"/>
      <c r="Q65" s="30">
        <f>SUM(P65*$E65*$F65*$G65*$H65*$Q$10)</f>
        <v>0</v>
      </c>
      <c r="R65" s="29"/>
      <c r="S65" s="30">
        <f>SUM(R65*$E65*$F65*$G65*$H65*$S$10)</f>
        <v>0</v>
      </c>
      <c r="T65" s="29"/>
      <c r="U65" s="30">
        <f>SUM(T65*$E65*$F65*$G65*$H65*$U$10)</f>
        <v>0</v>
      </c>
      <c r="V65" s="29"/>
      <c r="W65" s="33">
        <f>SUM(V65*$E65*$F65*$G65*$H65*$W$10)</f>
        <v>0</v>
      </c>
      <c r="X65" s="34"/>
      <c r="Y65" s="30">
        <f>SUM(X65*$E65*$F65*$G65*$H65*$Y$10)</f>
        <v>0</v>
      </c>
      <c r="Z65" s="29"/>
      <c r="AA65" s="30">
        <f>SUM(Z65*$E65*$F65*$G65*$H65*$AA$10)</f>
        <v>0</v>
      </c>
      <c r="AB65" s="29"/>
      <c r="AC65" s="30">
        <f>SUM(AB65*$E65*$F65*$G65*$H65*$AC$10)</f>
        <v>0</v>
      </c>
      <c r="AD65" s="29"/>
      <c r="AE65" s="30">
        <f>SUM(AD65*$E65*$F65*$G65*$H65*$AE$10)</f>
        <v>0</v>
      </c>
      <c r="AF65" s="29"/>
      <c r="AG65" s="30">
        <f>AF65*$E65*$F65*$G65*$I65*$AG$10</f>
        <v>0</v>
      </c>
      <c r="AH65" s="29"/>
      <c r="AI65" s="30">
        <f>AH65*$E65*$F65*$G65*$I65*$AI$10</f>
        <v>0</v>
      </c>
      <c r="AJ65" s="34"/>
      <c r="AK65" s="30">
        <f>SUM(AJ65*$E65*$F65*$G65*$H65*$AK$10)</f>
        <v>0</v>
      </c>
      <c r="AL65" s="29"/>
      <c r="AM65" s="33">
        <f>SUM(AL65*$E65*$F65*$G65*$H65*$AM$10)</f>
        <v>0</v>
      </c>
      <c r="AN65" s="29"/>
      <c r="AO65" s="30">
        <f>SUM(AN65*$E65*$F65*$G65*$H65*$AO$10)</f>
        <v>0</v>
      </c>
      <c r="AP65" s="29"/>
      <c r="AQ65" s="30">
        <f>SUM(AP65*$E65*$F65*$G65*$H65*$AQ$10)</f>
        <v>0</v>
      </c>
      <c r="AR65" s="29"/>
      <c r="AS65" s="30">
        <f>SUM(AR65*$E65*$F65*$G65*$H65*$AS$10)</f>
        <v>0</v>
      </c>
      <c r="AT65" s="29"/>
      <c r="AU65" s="30">
        <f>SUM(AT65*$E65*$F65*$G65*$H65*$AU$10)</f>
        <v>0</v>
      </c>
      <c r="AV65" s="29"/>
      <c r="AW65" s="30">
        <f>SUM(AV65*$E65*$F65*$G65*$H65*$AW$10)</f>
        <v>0</v>
      </c>
      <c r="AX65" s="29"/>
      <c r="AY65" s="30">
        <f>SUM(AX65*$E65*$F65*$G65*$H65*$AY$10)</f>
        <v>0</v>
      </c>
      <c r="AZ65" s="29"/>
      <c r="BA65" s="30">
        <f>SUM(AZ65*$E65*$F65*$G65*$H65*$BA$10)</f>
        <v>0</v>
      </c>
      <c r="BB65" s="29"/>
      <c r="BC65" s="30">
        <f>SUM(BB65*$E65*$F65*$G65*$H65*$BC$10)</f>
        <v>0</v>
      </c>
      <c r="BD65" s="29"/>
      <c r="BE65" s="30">
        <f>SUM(BD65*$E65*$F65*$G65*$H65*$BE$10)</f>
        <v>0</v>
      </c>
      <c r="BF65" s="29"/>
      <c r="BG65" s="30">
        <f>SUM(BF65*$E65*$F65*$G65*$H65*$BG$10)</f>
        <v>0</v>
      </c>
      <c r="BH65" s="29"/>
      <c r="BI65" s="30">
        <f>SUM(BH65*$E65*$F65*$G65*$H65*$BI$10)</f>
        <v>0</v>
      </c>
      <c r="BJ65" s="98"/>
      <c r="BK65" s="30">
        <f>BJ65*$E65*$F65*$G65*$I65*$BK$10</f>
        <v>0</v>
      </c>
      <c r="BL65" s="40"/>
      <c r="BM65" s="30">
        <f>BL65*$E65*$F65*$G65*$I65*$BM$10</f>
        <v>0</v>
      </c>
      <c r="BN65" s="50"/>
      <c r="BO65" s="30">
        <f>BN65*$E65*$F65*$G65*$I65*$BO$10</f>
        <v>0</v>
      </c>
      <c r="BP65" s="29"/>
      <c r="BQ65" s="30">
        <f>BP65*$E65*$F65*$G65*$I65*$BQ$10</f>
        <v>0</v>
      </c>
      <c r="BR65" s="29"/>
      <c r="BS65" s="30">
        <f>BR65*$E65*$F65*$G65*$I65*$BS$10</f>
        <v>0</v>
      </c>
      <c r="BT65" s="40"/>
      <c r="BU65" s="30">
        <f>BT65*$E65*$F65*$G65*$I65*$BU$10</f>
        <v>0</v>
      </c>
      <c r="BV65" s="29"/>
      <c r="BW65" s="30">
        <f>BV65*$E65*$F65*$G65*$I65*$BW$10</f>
        <v>0</v>
      </c>
      <c r="BX65" s="29"/>
      <c r="BY65" s="30">
        <f>BX65*$E65*$F65*$G65*$I65*$BY$10</f>
        <v>0</v>
      </c>
      <c r="BZ65" s="29"/>
      <c r="CA65" s="30">
        <f>BZ65*$E65*$F65*$G65*$I65*$CA$10</f>
        <v>0</v>
      </c>
      <c r="CB65" s="29"/>
      <c r="CC65" s="30">
        <f>CB65*$E65*$F65*$G65*$I65*$CC$10</f>
        <v>0</v>
      </c>
      <c r="CD65" s="29"/>
      <c r="CE65" s="30">
        <f>CD65*$E65*$F65*$G65*$I65*$CE$10</f>
        <v>0</v>
      </c>
      <c r="CF65" s="29"/>
      <c r="CG65" s="30">
        <f>CF65*$E65*$F65*$G65*$I65*$CG$10</f>
        <v>0</v>
      </c>
      <c r="CH65" s="29"/>
      <c r="CI65" s="30">
        <f>CH65*$E65*$F65*$G65*$I65*$CI$10</f>
        <v>0</v>
      </c>
      <c r="CJ65" s="29"/>
      <c r="CK65" s="30">
        <f>CJ65*$E65*$F65*$G65*$I65*$CK$10</f>
        <v>0</v>
      </c>
      <c r="CL65" s="29"/>
      <c r="CM65" s="30">
        <f>CL65*$E65*$F65*$G65*$I65*$CM$10</f>
        <v>0</v>
      </c>
      <c r="CN65" s="29"/>
      <c r="CO65" s="30">
        <f>CN65*$E65*$F65*$G65*$J65*$CO$10</f>
        <v>0</v>
      </c>
      <c r="CP65" s="29"/>
      <c r="CQ65" s="30">
        <f>CP65*$E65*$F65*$G65*$K65*$CQ$10</f>
        <v>0</v>
      </c>
      <c r="CR65" s="32"/>
      <c r="CS65" s="30">
        <f>CR65*E65*F65*G65</f>
        <v>0</v>
      </c>
      <c r="CT65" s="33"/>
      <c r="CU65" s="30"/>
      <c r="CV65" s="85">
        <f t="shared" si="82"/>
        <v>0</v>
      </c>
      <c r="CW65" s="85">
        <f t="shared" si="82"/>
        <v>0</v>
      </c>
    </row>
    <row r="66" spans="1:101" s="4" customFormat="1" ht="105" x14ac:dyDescent="0.25">
      <c r="A66" s="43"/>
      <c r="B66" s="43">
        <v>37</v>
      </c>
      <c r="C66" s="159" t="s">
        <v>354</v>
      </c>
      <c r="D66" s="111" t="s">
        <v>175</v>
      </c>
      <c r="E66" s="112">
        <v>13520</v>
      </c>
      <c r="F66" s="28">
        <v>5.07</v>
      </c>
      <c r="G66" s="44">
        <v>1</v>
      </c>
      <c r="H66" s="112">
        <v>1.4</v>
      </c>
      <c r="I66" s="112">
        <v>1.68</v>
      </c>
      <c r="J66" s="112">
        <v>2.23</v>
      </c>
      <c r="K66" s="112">
        <v>2.57</v>
      </c>
      <c r="L66" s="29"/>
      <c r="M66" s="30">
        <f>SUM(L66*$E66*$F66*$G66*$H66*$M$10)</f>
        <v>0</v>
      </c>
      <c r="N66" s="29"/>
      <c r="O66" s="30">
        <f>SUM(N66*$E66*$F66*$G66*$H66*$O$10)</f>
        <v>0</v>
      </c>
      <c r="P66" s="29"/>
      <c r="Q66" s="30">
        <f>SUM(P66*$E66*$F66*$G66*$H66*$Q$10)</f>
        <v>0</v>
      </c>
      <c r="R66" s="29"/>
      <c r="S66" s="30">
        <f>SUM(R66*$E66*$F66*$G66*$H66*$S$10)</f>
        <v>0</v>
      </c>
      <c r="T66" s="29"/>
      <c r="U66" s="30">
        <f>SUM(T66*$E66*$F66*$G66*$H66*$U$10)</f>
        <v>0</v>
      </c>
      <c r="V66" s="29"/>
      <c r="W66" s="33">
        <f>SUM(V66*$E66*$F66*$G66*$H66*$W$10)</f>
        <v>0</v>
      </c>
      <c r="X66" s="34"/>
      <c r="Y66" s="30">
        <f>SUM(X66*$E66*$F66*$G66*$H66*$Y$10)</f>
        <v>0</v>
      </c>
      <c r="Z66" s="29"/>
      <c r="AA66" s="30">
        <f>SUM(Z66*$E66*$F66*$G66*$H66*$AA$10)</f>
        <v>0</v>
      </c>
      <c r="AB66" s="29"/>
      <c r="AC66" s="30">
        <f>SUM(AB66*$E66*$F66*$G66*$H66*$AC$10)</f>
        <v>0</v>
      </c>
      <c r="AD66" s="29"/>
      <c r="AE66" s="30">
        <f>SUM(AD66*$E66*$F66*$G66*$H66*$AE$10)</f>
        <v>0</v>
      </c>
      <c r="AF66" s="29"/>
      <c r="AG66" s="30">
        <f>AF66*$E66*$F66*$G66*$I66*$AG$10</f>
        <v>0</v>
      </c>
      <c r="AH66" s="29"/>
      <c r="AI66" s="30">
        <f>AH66*$E66*$F66*$G66*$I66*$AI$10</f>
        <v>0</v>
      </c>
      <c r="AJ66" s="34"/>
      <c r="AK66" s="30">
        <f>SUM(AJ66*$E66*$F66*$G66*$H66*$AK$10)</f>
        <v>0</v>
      </c>
      <c r="AL66" s="29"/>
      <c r="AM66" s="33">
        <f>SUM(AL66*$E66*$F66*$G66*$H66*$AM$10)</f>
        <v>0</v>
      </c>
      <c r="AN66" s="29"/>
      <c r="AO66" s="30">
        <f>SUM(AN66*$E66*$F66*$G66*$H66*$AO$10)</f>
        <v>0</v>
      </c>
      <c r="AP66" s="29"/>
      <c r="AQ66" s="30">
        <f>SUM(AP66*$E66*$F66*$G66*$H66*$AQ$10)</f>
        <v>0</v>
      </c>
      <c r="AR66" s="29"/>
      <c r="AS66" s="30">
        <f>SUM(AR66*$E66*$F66*$G66*$H66*$AS$10)</f>
        <v>0</v>
      </c>
      <c r="AT66" s="29"/>
      <c r="AU66" s="30">
        <f>SUM(AT66*$E66*$F66*$G66*$H66*$AU$10)</f>
        <v>0</v>
      </c>
      <c r="AV66" s="29"/>
      <c r="AW66" s="30">
        <f>SUM(AV66*$E66*$F66*$G66*$H66*$AW$10)</f>
        <v>0</v>
      </c>
      <c r="AX66" s="29"/>
      <c r="AY66" s="30">
        <f>SUM(AX66*$E66*$F66*$G66*$H66*$AY$10)</f>
        <v>0</v>
      </c>
      <c r="AZ66" s="29"/>
      <c r="BA66" s="30">
        <f>SUM(AZ66*$E66*$F66*$G66*$H66*$BA$10)</f>
        <v>0</v>
      </c>
      <c r="BB66" s="29"/>
      <c r="BC66" s="30">
        <f>SUM(BB66*$E66*$F66*$G66*$H66*$BC$10)</f>
        <v>0</v>
      </c>
      <c r="BD66" s="29"/>
      <c r="BE66" s="30">
        <f>SUM(BD66*$E66*$F66*$G66*$H66*$BE$10)</f>
        <v>0</v>
      </c>
      <c r="BF66" s="29"/>
      <c r="BG66" s="30">
        <f>SUM(BF66*$E66*$F66*$G66*$H66*$BG$10)</f>
        <v>0</v>
      </c>
      <c r="BH66" s="29"/>
      <c r="BI66" s="30">
        <f>SUM(BH66*$E66*$F66*$G66*$H66*$BI$10)</f>
        <v>0</v>
      </c>
      <c r="BJ66" s="98"/>
      <c r="BK66" s="30">
        <f>BJ66*$E66*$F66*$G66*$I66*$BK$10</f>
        <v>0</v>
      </c>
      <c r="BL66" s="40"/>
      <c r="BM66" s="30">
        <f>BL66*$E66*$F66*$G66*$I66*$BM$10</f>
        <v>0</v>
      </c>
      <c r="BN66" s="50"/>
      <c r="BO66" s="30">
        <f>BN66*$E66*$F66*$G66*$I66*$BO$10</f>
        <v>0</v>
      </c>
      <c r="BP66" s="29"/>
      <c r="BQ66" s="30">
        <f>BP66*$E66*$F66*$G66*$I66*$BQ$10</f>
        <v>0</v>
      </c>
      <c r="BR66" s="29"/>
      <c r="BS66" s="30">
        <f>BR66*$E66*$F66*$G66*$I66*$BS$10</f>
        <v>0</v>
      </c>
      <c r="BT66" s="40"/>
      <c r="BU66" s="30">
        <f>BT66*$E66*$F66*$G66*$I66*$BU$10</f>
        <v>0</v>
      </c>
      <c r="BV66" s="29"/>
      <c r="BW66" s="30">
        <f>BV66*$E66*$F66*$G66*$I66*$BW$10</f>
        <v>0</v>
      </c>
      <c r="BX66" s="29"/>
      <c r="BY66" s="30">
        <f>BX66*$E66*$F66*$G66*$I66*$BY$10</f>
        <v>0</v>
      </c>
      <c r="BZ66" s="29"/>
      <c r="CA66" s="30">
        <f>BZ66*$E66*$F66*$G66*$I66*$CA$10</f>
        <v>0</v>
      </c>
      <c r="CB66" s="29"/>
      <c r="CC66" s="30">
        <f>CB66*$E66*$F66*$G66*$I66*$CC$10</f>
        <v>0</v>
      </c>
      <c r="CD66" s="29"/>
      <c r="CE66" s="30">
        <f>CD66*$E66*$F66*$G66*$I66*$CE$10</f>
        <v>0</v>
      </c>
      <c r="CF66" s="29"/>
      <c r="CG66" s="30">
        <f>CF66*$E66*$F66*$G66*$I66*$CG$10</f>
        <v>0</v>
      </c>
      <c r="CH66" s="29"/>
      <c r="CI66" s="30">
        <f>CH66*$E66*$F66*$G66*$I66*$CI$10</f>
        <v>0</v>
      </c>
      <c r="CJ66" s="29"/>
      <c r="CK66" s="30">
        <f>CJ66*$E66*$F66*$G66*$I66*$CK$10</f>
        <v>0</v>
      </c>
      <c r="CL66" s="29"/>
      <c r="CM66" s="30">
        <f>CL66*$E66*$F66*$G66*$I66*$CM$10</f>
        <v>0</v>
      </c>
      <c r="CN66" s="29"/>
      <c r="CO66" s="30">
        <f>CN66*$E66*$F66*$G66*$J66*$CO$10</f>
        <v>0</v>
      </c>
      <c r="CP66" s="29"/>
      <c r="CQ66" s="30">
        <f>CP66*$E66*$F66*$G66*$K66*$CQ$10</f>
        <v>0</v>
      </c>
      <c r="CR66" s="47"/>
      <c r="CS66" s="30">
        <f>CR66*E66*F66*G66</f>
        <v>0</v>
      </c>
      <c r="CT66" s="33"/>
      <c r="CU66" s="30"/>
      <c r="CV66" s="85">
        <f t="shared" si="82"/>
        <v>0</v>
      </c>
      <c r="CW66" s="85">
        <f t="shared" si="82"/>
        <v>0</v>
      </c>
    </row>
    <row r="67" spans="1:101" s="83" customFormat="1" x14ac:dyDescent="0.25">
      <c r="A67" s="80">
        <v>14</v>
      </c>
      <c r="B67" s="80"/>
      <c r="C67" s="160"/>
      <c r="D67" s="110" t="s">
        <v>176</v>
      </c>
      <c r="E67" s="112">
        <v>13520</v>
      </c>
      <c r="F67" s="51">
        <v>1.7</v>
      </c>
      <c r="G67" s="26">
        <v>1</v>
      </c>
      <c r="H67" s="119">
        <v>1.4</v>
      </c>
      <c r="I67" s="119">
        <v>1.68</v>
      </c>
      <c r="J67" s="119">
        <v>2.23</v>
      </c>
      <c r="K67" s="119">
        <v>2.57</v>
      </c>
      <c r="L67" s="46">
        <f t="shared" ref="L67:BW67" si="83">SUM(L68:L69)</f>
        <v>0</v>
      </c>
      <c r="M67" s="46">
        <f t="shared" si="83"/>
        <v>0</v>
      </c>
      <c r="N67" s="46">
        <f t="shared" si="83"/>
        <v>0</v>
      </c>
      <c r="O67" s="46">
        <f t="shared" si="83"/>
        <v>0</v>
      </c>
      <c r="P67" s="46">
        <f t="shared" si="83"/>
        <v>0</v>
      </c>
      <c r="Q67" s="46">
        <f t="shared" si="83"/>
        <v>0</v>
      </c>
      <c r="R67" s="46">
        <f t="shared" si="83"/>
        <v>0</v>
      </c>
      <c r="S67" s="46">
        <f t="shared" si="83"/>
        <v>0</v>
      </c>
      <c r="T67" s="46">
        <f t="shared" si="83"/>
        <v>0</v>
      </c>
      <c r="U67" s="46">
        <f t="shared" si="83"/>
        <v>0</v>
      </c>
      <c r="V67" s="46">
        <f t="shared" si="83"/>
        <v>0</v>
      </c>
      <c r="W67" s="46">
        <f t="shared" si="83"/>
        <v>0</v>
      </c>
      <c r="X67" s="46">
        <f t="shared" si="83"/>
        <v>0</v>
      </c>
      <c r="Y67" s="46">
        <f t="shared" si="83"/>
        <v>0</v>
      </c>
      <c r="Z67" s="46">
        <f t="shared" si="83"/>
        <v>0</v>
      </c>
      <c r="AA67" s="46">
        <f t="shared" si="83"/>
        <v>0</v>
      </c>
      <c r="AB67" s="46">
        <f t="shared" si="83"/>
        <v>0</v>
      </c>
      <c r="AC67" s="46">
        <f t="shared" si="83"/>
        <v>0</v>
      </c>
      <c r="AD67" s="46">
        <f t="shared" si="83"/>
        <v>4</v>
      </c>
      <c r="AE67" s="46">
        <f t="shared" si="83"/>
        <v>115839.35999999999</v>
      </c>
      <c r="AF67" s="46">
        <f t="shared" si="83"/>
        <v>0</v>
      </c>
      <c r="AG67" s="46">
        <f t="shared" si="83"/>
        <v>0</v>
      </c>
      <c r="AH67" s="46">
        <f t="shared" si="83"/>
        <v>0</v>
      </c>
      <c r="AI67" s="46">
        <f t="shared" si="83"/>
        <v>0</v>
      </c>
      <c r="AJ67" s="46">
        <f t="shared" si="83"/>
        <v>0</v>
      </c>
      <c r="AK67" s="46">
        <f t="shared" si="83"/>
        <v>0</v>
      </c>
      <c r="AL67" s="46">
        <f t="shared" si="83"/>
        <v>0</v>
      </c>
      <c r="AM67" s="46">
        <f t="shared" si="83"/>
        <v>0</v>
      </c>
      <c r="AN67" s="46">
        <f t="shared" si="83"/>
        <v>0</v>
      </c>
      <c r="AO67" s="46">
        <f t="shared" si="83"/>
        <v>0</v>
      </c>
      <c r="AP67" s="46">
        <f t="shared" si="83"/>
        <v>0</v>
      </c>
      <c r="AQ67" s="46">
        <f t="shared" si="83"/>
        <v>0</v>
      </c>
      <c r="AR67" s="46">
        <f t="shared" si="83"/>
        <v>0</v>
      </c>
      <c r="AS67" s="46">
        <f t="shared" si="83"/>
        <v>0</v>
      </c>
      <c r="AT67" s="46">
        <f t="shared" si="83"/>
        <v>0</v>
      </c>
      <c r="AU67" s="46">
        <f t="shared" si="83"/>
        <v>0</v>
      </c>
      <c r="AV67" s="46">
        <f t="shared" si="83"/>
        <v>0</v>
      </c>
      <c r="AW67" s="46">
        <f t="shared" si="83"/>
        <v>0</v>
      </c>
      <c r="AX67" s="46">
        <f t="shared" si="83"/>
        <v>0</v>
      </c>
      <c r="AY67" s="46">
        <f t="shared" si="83"/>
        <v>0</v>
      </c>
      <c r="AZ67" s="46">
        <f t="shared" si="83"/>
        <v>0</v>
      </c>
      <c r="BA67" s="46">
        <f t="shared" si="83"/>
        <v>0</v>
      </c>
      <c r="BB67" s="46">
        <f t="shared" si="83"/>
        <v>0</v>
      </c>
      <c r="BC67" s="46">
        <f t="shared" si="83"/>
        <v>0</v>
      </c>
      <c r="BD67" s="46">
        <f t="shared" si="83"/>
        <v>0</v>
      </c>
      <c r="BE67" s="46">
        <f t="shared" si="83"/>
        <v>0</v>
      </c>
      <c r="BF67" s="46">
        <f t="shared" si="83"/>
        <v>0</v>
      </c>
      <c r="BG67" s="46">
        <f t="shared" si="83"/>
        <v>0</v>
      </c>
      <c r="BH67" s="46">
        <f t="shared" si="83"/>
        <v>0</v>
      </c>
      <c r="BI67" s="46">
        <f t="shared" si="83"/>
        <v>0</v>
      </c>
      <c r="BJ67" s="46">
        <f t="shared" si="83"/>
        <v>0</v>
      </c>
      <c r="BK67" s="46">
        <f t="shared" si="83"/>
        <v>0</v>
      </c>
      <c r="BL67" s="46">
        <f t="shared" si="83"/>
        <v>0</v>
      </c>
      <c r="BM67" s="46">
        <f t="shared" si="83"/>
        <v>0</v>
      </c>
      <c r="BN67" s="46">
        <f t="shared" si="83"/>
        <v>0</v>
      </c>
      <c r="BO67" s="46">
        <f t="shared" si="83"/>
        <v>0</v>
      </c>
      <c r="BP67" s="46">
        <f t="shared" si="83"/>
        <v>0</v>
      </c>
      <c r="BQ67" s="46">
        <f t="shared" si="83"/>
        <v>0</v>
      </c>
      <c r="BR67" s="46">
        <f t="shared" si="83"/>
        <v>0</v>
      </c>
      <c r="BS67" s="46">
        <f t="shared" si="83"/>
        <v>0</v>
      </c>
      <c r="BT67" s="46">
        <f t="shared" si="83"/>
        <v>0</v>
      </c>
      <c r="BU67" s="46">
        <f t="shared" si="83"/>
        <v>0</v>
      </c>
      <c r="BV67" s="46">
        <f t="shared" si="83"/>
        <v>0</v>
      </c>
      <c r="BW67" s="46">
        <f t="shared" si="83"/>
        <v>0</v>
      </c>
      <c r="BX67" s="46">
        <f t="shared" ref="BX67:CW67" si="84">SUM(BX68:BX69)</f>
        <v>0</v>
      </c>
      <c r="BY67" s="46">
        <f t="shared" si="84"/>
        <v>0</v>
      </c>
      <c r="BZ67" s="46">
        <f t="shared" si="84"/>
        <v>0</v>
      </c>
      <c r="CA67" s="46">
        <f t="shared" si="84"/>
        <v>0</v>
      </c>
      <c r="CB67" s="46">
        <f t="shared" si="84"/>
        <v>0</v>
      </c>
      <c r="CC67" s="46">
        <f t="shared" si="84"/>
        <v>0</v>
      </c>
      <c r="CD67" s="46">
        <f t="shared" si="84"/>
        <v>0</v>
      </c>
      <c r="CE67" s="46">
        <f t="shared" si="84"/>
        <v>0</v>
      </c>
      <c r="CF67" s="46">
        <f t="shared" si="84"/>
        <v>0</v>
      </c>
      <c r="CG67" s="46">
        <f t="shared" si="84"/>
        <v>0</v>
      </c>
      <c r="CH67" s="46">
        <f t="shared" si="84"/>
        <v>0</v>
      </c>
      <c r="CI67" s="46">
        <f t="shared" si="84"/>
        <v>0</v>
      </c>
      <c r="CJ67" s="46">
        <f t="shared" si="84"/>
        <v>0</v>
      </c>
      <c r="CK67" s="46">
        <f t="shared" si="84"/>
        <v>0</v>
      </c>
      <c r="CL67" s="46">
        <f t="shared" si="84"/>
        <v>0</v>
      </c>
      <c r="CM67" s="46">
        <f t="shared" si="84"/>
        <v>0</v>
      </c>
      <c r="CN67" s="46">
        <f t="shared" si="84"/>
        <v>0</v>
      </c>
      <c r="CO67" s="46">
        <f t="shared" si="84"/>
        <v>0</v>
      </c>
      <c r="CP67" s="46">
        <f t="shared" si="84"/>
        <v>0</v>
      </c>
      <c r="CQ67" s="46">
        <f t="shared" si="84"/>
        <v>0</v>
      </c>
      <c r="CR67" s="46">
        <f t="shared" si="84"/>
        <v>0</v>
      </c>
      <c r="CS67" s="46">
        <f t="shared" si="84"/>
        <v>0</v>
      </c>
      <c r="CT67" s="46">
        <f t="shared" si="84"/>
        <v>0</v>
      </c>
      <c r="CU67" s="46">
        <f t="shared" si="84"/>
        <v>0</v>
      </c>
      <c r="CV67" s="46">
        <f t="shared" si="84"/>
        <v>4</v>
      </c>
      <c r="CW67" s="46">
        <f t="shared" si="84"/>
        <v>115839.35999999999</v>
      </c>
    </row>
    <row r="68" spans="1:101" s="4" customFormat="1" ht="30" x14ac:dyDescent="0.25">
      <c r="A68" s="43"/>
      <c r="B68" s="43">
        <v>38</v>
      </c>
      <c r="C68" s="159" t="s">
        <v>355</v>
      </c>
      <c r="D68" s="111" t="s">
        <v>177</v>
      </c>
      <c r="E68" s="112">
        <v>13520</v>
      </c>
      <c r="F68" s="28">
        <v>1.53</v>
      </c>
      <c r="G68" s="44">
        <v>1</v>
      </c>
      <c r="H68" s="112">
        <v>1.4</v>
      </c>
      <c r="I68" s="112">
        <v>1.68</v>
      </c>
      <c r="J68" s="112">
        <v>2.23</v>
      </c>
      <c r="K68" s="112">
        <v>2.57</v>
      </c>
      <c r="L68" s="40">
        <v>0</v>
      </c>
      <c r="M68" s="30">
        <f>SUM(L68*$E68*$F68*$G68*$H68*$M$10)</f>
        <v>0</v>
      </c>
      <c r="N68" s="36">
        <v>0</v>
      </c>
      <c r="O68" s="30">
        <f>SUM(N68*$E68*$F68*$G68*$H68*$O$10)</f>
        <v>0</v>
      </c>
      <c r="P68" s="36">
        <v>0</v>
      </c>
      <c r="Q68" s="30">
        <f>SUM(P68*$E68*$F68*$G68*$H68*$Q$10)</f>
        <v>0</v>
      </c>
      <c r="R68" s="36">
        <v>0</v>
      </c>
      <c r="S68" s="30">
        <f>SUM(R68*$E68*$F68*$G68*$H68*$S$10)</f>
        <v>0</v>
      </c>
      <c r="T68" s="36">
        <v>0</v>
      </c>
      <c r="U68" s="30">
        <f>SUM(T68*$E68*$F68*$G68*$H68*$U$10)</f>
        <v>0</v>
      </c>
      <c r="V68" s="36"/>
      <c r="W68" s="33">
        <f>SUM(V68*$E68*$F68*$G68*$H68*$W$10)</f>
        <v>0</v>
      </c>
      <c r="X68" s="41"/>
      <c r="Y68" s="30">
        <f>SUM(X68*$E68*$F68*$G68*$H68*$Y$10)</f>
        <v>0</v>
      </c>
      <c r="Z68" s="36">
        <v>0</v>
      </c>
      <c r="AA68" s="30">
        <f>SUM(Z68*$E68*$F68*$G68*$H68*$AA$10)</f>
        <v>0</v>
      </c>
      <c r="AB68" s="36">
        <v>0</v>
      </c>
      <c r="AC68" s="30">
        <f>SUM(AB68*$E68*$F68*$G68*$H68*$AC$10)</f>
        <v>0</v>
      </c>
      <c r="AD68" s="36">
        <v>4</v>
      </c>
      <c r="AE68" s="30">
        <f>SUM(AD68*$E68*$F68*$G68*$H68*$AE$10)</f>
        <v>115839.35999999999</v>
      </c>
      <c r="AF68" s="36">
        <v>0</v>
      </c>
      <c r="AG68" s="30">
        <f>AF68*$E68*$F68*$G68*$I68*$AG$10</f>
        <v>0</v>
      </c>
      <c r="AH68" s="36">
        <v>0</v>
      </c>
      <c r="AI68" s="30">
        <f>AH68*$E68*$F68*$G68*$I68*$AI$10</f>
        <v>0</v>
      </c>
      <c r="AJ68" s="41"/>
      <c r="AK68" s="30">
        <f>SUM(AJ68*$E68*$F68*$G68*$H68*$AK$10)</f>
        <v>0</v>
      </c>
      <c r="AL68" s="36"/>
      <c r="AM68" s="33">
        <f>SUM(AL68*$E68*$F68*$G68*$H68*$AM$10)</f>
        <v>0</v>
      </c>
      <c r="AN68" s="36">
        <v>0</v>
      </c>
      <c r="AO68" s="30">
        <f>SUM(AN68*$E68*$F68*$G68*$H68*$AO$10)</f>
        <v>0</v>
      </c>
      <c r="AP68" s="36">
        <v>0</v>
      </c>
      <c r="AQ68" s="30">
        <f>SUM(AP68*$E68*$F68*$G68*$H68*$AQ$10)</f>
        <v>0</v>
      </c>
      <c r="AR68" s="36"/>
      <c r="AS68" s="30">
        <f>SUM(AR68*$E68*$F68*$G68*$H68*$AS$10)</f>
        <v>0</v>
      </c>
      <c r="AT68" s="36"/>
      <c r="AU68" s="30">
        <f>SUM(AT68*$E68*$F68*$G68*$H68*$AU$10)</f>
        <v>0</v>
      </c>
      <c r="AV68" s="36"/>
      <c r="AW68" s="30">
        <f>SUM(AV68*$E68*$F68*$G68*$H68*$AW$10)</f>
        <v>0</v>
      </c>
      <c r="AX68" s="36">
        <v>0</v>
      </c>
      <c r="AY68" s="30">
        <f>SUM(AX68*$E68*$F68*$G68*$H68*$AY$10)</f>
        <v>0</v>
      </c>
      <c r="AZ68" s="36">
        <v>0</v>
      </c>
      <c r="BA68" s="30">
        <f>SUM(AZ68*$E68*$F68*$G68*$H68*$BA$10)</f>
        <v>0</v>
      </c>
      <c r="BB68" s="36">
        <v>0</v>
      </c>
      <c r="BC68" s="30">
        <f>SUM(BB68*$E68*$F68*$G68*$H68*$BC$10)</f>
        <v>0</v>
      </c>
      <c r="BD68" s="36">
        <v>0</v>
      </c>
      <c r="BE68" s="30">
        <f>SUM(BD68*$E68*$F68*$G68*$H68*$BE$10)</f>
        <v>0</v>
      </c>
      <c r="BF68" s="36">
        <v>0</v>
      </c>
      <c r="BG68" s="30">
        <f>SUM(BF68*$E68*$F68*$G68*$H68*$BG$10)</f>
        <v>0</v>
      </c>
      <c r="BH68" s="36"/>
      <c r="BI68" s="30">
        <f>SUM(BH68*$E68*$F68*$G68*$H68*$BI$10)</f>
        <v>0</v>
      </c>
      <c r="BJ68" s="36"/>
      <c r="BK68" s="30">
        <f>BJ68*$E68*$F68*$G68*$I68*$BK$10</f>
        <v>0</v>
      </c>
      <c r="BL68" s="36">
        <v>0</v>
      </c>
      <c r="BM68" s="30">
        <f>BL68*$E68*$F68*$G68*$I68*$BM$10</f>
        <v>0</v>
      </c>
      <c r="BN68" s="48">
        <v>0</v>
      </c>
      <c r="BO68" s="30">
        <f>BN68*$E68*$F68*$G68*$I68*$BO$10</f>
        <v>0</v>
      </c>
      <c r="BP68" s="37"/>
      <c r="BQ68" s="30">
        <f>BP68*$E68*$F68*$G68*$I68*$BQ$10</f>
        <v>0</v>
      </c>
      <c r="BR68" s="36">
        <v>0</v>
      </c>
      <c r="BS68" s="30">
        <f>BR68*$E68*$F68*$G68*$I68*$BS$10</f>
        <v>0</v>
      </c>
      <c r="BT68" s="36">
        <v>0</v>
      </c>
      <c r="BU68" s="30">
        <f>BT68*$E68*$F68*$G68*$I68*$BU$10</f>
        <v>0</v>
      </c>
      <c r="BV68" s="36">
        <v>0</v>
      </c>
      <c r="BW68" s="30">
        <f>BV68*$E68*$F68*$G68*$I68*$BW$10</f>
        <v>0</v>
      </c>
      <c r="BX68" s="36"/>
      <c r="BY68" s="30">
        <f>BX68*$E68*$F68*$G68*$I68*$BY$10</f>
        <v>0</v>
      </c>
      <c r="BZ68" s="36">
        <v>0</v>
      </c>
      <c r="CA68" s="30">
        <f>BZ68*$E68*$F68*$G68*$I68*$CA$10</f>
        <v>0</v>
      </c>
      <c r="CB68" s="36">
        <v>0</v>
      </c>
      <c r="CC68" s="30">
        <f>CB68*$E68*$F68*$G68*$I68*$CC$10</f>
        <v>0</v>
      </c>
      <c r="CD68" s="36">
        <v>0</v>
      </c>
      <c r="CE68" s="30">
        <f>CD68*$E68*$F68*$G68*$I68*$CE$10</f>
        <v>0</v>
      </c>
      <c r="CF68" s="36">
        <v>0</v>
      </c>
      <c r="CG68" s="30">
        <f>CF68*$E68*$F68*$G68*$I68*$CG$10</f>
        <v>0</v>
      </c>
      <c r="CH68" s="36"/>
      <c r="CI68" s="30">
        <f>CH68*$E68*$F68*$G68*$I68*$CI$10</f>
        <v>0</v>
      </c>
      <c r="CJ68" s="36"/>
      <c r="CK68" s="30">
        <f>CJ68*$E68*$F68*$G68*$I68*$CK$10</f>
        <v>0</v>
      </c>
      <c r="CL68" s="36">
        <v>0</v>
      </c>
      <c r="CM68" s="30">
        <f>CL68*$E68*$F68*$G68*$I68*$CM$10</f>
        <v>0</v>
      </c>
      <c r="CN68" s="36">
        <v>0</v>
      </c>
      <c r="CO68" s="30">
        <f>CN68*$E68*$F68*$G68*$J68*$CO$10</f>
        <v>0</v>
      </c>
      <c r="CP68" s="36">
        <v>0</v>
      </c>
      <c r="CQ68" s="30">
        <f>CP68*$E68*$F68*$G68*$K68*$CQ$10</f>
        <v>0</v>
      </c>
      <c r="CR68" s="33"/>
      <c r="CS68" s="30">
        <f>CR68*E68*F68*G68</f>
        <v>0</v>
      </c>
      <c r="CT68" s="33"/>
      <c r="CU68" s="30"/>
      <c r="CV68" s="85">
        <f t="shared" ref="CV68:CW69" si="85">SUM(N68+L68+X68+P68+R68+Z68+V68+T68+AB68+AF68+AD68+AH68+AJ68+AN68+BJ68+BP68+AL68+AX68+AZ68+CB68+CD68+BZ68+CF68+CH68+BT68+BV68+AP68+AR68+AT68+AV68+BL68+BN68+BR68+BB68+BD68+BF68+BH68+BX68+CJ68+CL68+CN68+CP68+CR68+CT68)</f>
        <v>4</v>
      </c>
      <c r="CW68" s="85">
        <f t="shared" si="85"/>
        <v>115839.35999999999</v>
      </c>
    </row>
    <row r="69" spans="1:101" s="4" customFormat="1" ht="30" x14ac:dyDescent="0.25">
      <c r="A69" s="43"/>
      <c r="B69" s="43">
        <v>39</v>
      </c>
      <c r="C69" s="159" t="s">
        <v>356</v>
      </c>
      <c r="D69" s="111" t="s">
        <v>178</v>
      </c>
      <c r="E69" s="112">
        <v>13520</v>
      </c>
      <c r="F69" s="28">
        <v>3.17</v>
      </c>
      <c r="G69" s="44">
        <v>1</v>
      </c>
      <c r="H69" s="112">
        <v>1.4</v>
      </c>
      <c r="I69" s="112">
        <v>1.68</v>
      </c>
      <c r="J69" s="112">
        <v>2.23</v>
      </c>
      <c r="K69" s="112">
        <v>2.57</v>
      </c>
      <c r="L69" s="40"/>
      <c r="M69" s="30">
        <f>SUM(L69*$E69*$F69*$G69*$H69*$M$10)</f>
        <v>0</v>
      </c>
      <c r="N69" s="36">
        <v>0</v>
      </c>
      <c r="O69" s="30">
        <f>SUM(N69*$E69*$F69*$G69*$H69*$O$10)</f>
        <v>0</v>
      </c>
      <c r="P69" s="36">
        <v>0</v>
      </c>
      <c r="Q69" s="30">
        <f>SUM(P69*$E69*$F69*$G69*$H69*$Q$10)</f>
        <v>0</v>
      </c>
      <c r="R69" s="36">
        <v>0</v>
      </c>
      <c r="S69" s="30">
        <f>SUM(R69*$E69*$F69*$G69*$H69*$S$10)</f>
        <v>0</v>
      </c>
      <c r="T69" s="36">
        <v>0</v>
      </c>
      <c r="U69" s="30">
        <f>SUM(T69*$E69*$F69*$G69*$H69*$U$10)</f>
        <v>0</v>
      </c>
      <c r="V69" s="36"/>
      <c r="W69" s="33">
        <f>SUM(V69*$E69*$F69*$G69*$H69*$W$10)</f>
        <v>0</v>
      </c>
      <c r="X69" s="41"/>
      <c r="Y69" s="30">
        <f>SUM(X69*$E69*$F69*$G69*$H69*$Y$10)</f>
        <v>0</v>
      </c>
      <c r="Z69" s="36">
        <v>0</v>
      </c>
      <c r="AA69" s="30">
        <f>SUM(Z69*$E69*$F69*$G69*$H69*$AA$10)</f>
        <v>0</v>
      </c>
      <c r="AB69" s="36">
        <v>0</v>
      </c>
      <c r="AC69" s="30">
        <f>SUM(AB69*$E69*$F69*$G69*$H69*$AC$10)</f>
        <v>0</v>
      </c>
      <c r="AD69" s="36"/>
      <c r="AE69" s="30">
        <f>SUM(AD69*$E69*$F69*$G69*$H69*$AE$10)</f>
        <v>0</v>
      </c>
      <c r="AF69" s="36">
        <v>0</v>
      </c>
      <c r="AG69" s="30">
        <f>AF69*$E69*$F69*$G69*$I69*$AG$10</f>
        <v>0</v>
      </c>
      <c r="AH69" s="36">
        <v>0</v>
      </c>
      <c r="AI69" s="30">
        <f>AH69*$E69*$F69*$G69*$I69*$AI$10</f>
        <v>0</v>
      </c>
      <c r="AJ69" s="41"/>
      <c r="AK69" s="30">
        <f>SUM(AJ69*$E69*$F69*$G69*$H69*$AK$10)</f>
        <v>0</v>
      </c>
      <c r="AL69" s="36"/>
      <c r="AM69" s="33">
        <f>SUM(AL69*$E69*$F69*$G69*$H69*$AM$10)</f>
        <v>0</v>
      </c>
      <c r="AN69" s="36">
        <v>0</v>
      </c>
      <c r="AO69" s="30">
        <f>SUM(AN69*$E69*$F69*$G69*$H69*$AO$10)</f>
        <v>0</v>
      </c>
      <c r="AP69" s="36">
        <v>0</v>
      </c>
      <c r="AQ69" s="30">
        <f>SUM(AP69*$E69*$F69*$G69*$H69*$AQ$10)</f>
        <v>0</v>
      </c>
      <c r="AR69" s="36"/>
      <c r="AS69" s="30">
        <f>SUM(AR69*$E69*$F69*$G69*$H69*$AS$10)</f>
        <v>0</v>
      </c>
      <c r="AT69" s="36"/>
      <c r="AU69" s="30">
        <f>SUM(AT69*$E69*$F69*$G69*$H69*$AU$10)</f>
        <v>0</v>
      </c>
      <c r="AV69" s="36"/>
      <c r="AW69" s="30">
        <f>SUM(AV69*$E69*$F69*$G69*$H69*$AW$10)</f>
        <v>0</v>
      </c>
      <c r="AX69" s="36">
        <v>0</v>
      </c>
      <c r="AY69" s="30">
        <f>SUM(AX69*$E69*$F69*$G69*$H69*$AY$10)</f>
        <v>0</v>
      </c>
      <c r="AZ69" s="36">
        <v>0</v>
      </c>
      <c r="BA69" s="30">
        <f>SUM(AZ69*$E69*$F69*$G69*$H69*$BA$10)</f>
        <v>0</v>
      </c>
      <c r="BB69" s="36">
        <v>0</v>
      </c>
      <c r="BC69" s="30">
        <f>SUM(BB69*$E69*$F69*$G69*$H69*$BC$10)</f>
        <v>0</v>
      </c>
      <c r="BD69" s="36">
        <v>0</v>
      </c>
      <c r="BE69" s="30">
        <f>SUM(BD69*$E69*$F69*$G69*$H69*$BE$10)</f>
        <v>0</v>
      </c>
      <c r="BF69" s="36">
        <v>0</v>
      </c>
      <c r="BG69" s="30">
        <f>SUM(BF69*$E69*$F69*$G69*$H69*$BG$10)</f>
        <v>0</v>
      </c>
      <c r="BH69" s="36"/>
      <c r="BI69" s="30">
        <f>SUM(BH69*$E69*$F69*$G69*$H69*$BI$10)</f>
        <v>0</v>
      </c>
      <c r="BJ69" s="37"/>
      <c r="BK69" s="30">
        <f>BJ69*$E69*$F69*$G69*$I69*$BK$10</f>
        <v>0</v>
      </c>
      <c r="BL69" s="36">
        <v>0</v>
      </c>
      <c r="BM69" s="30">
        <f>BL69*$E69*$F69*$G69*$I69*$BM$10</f>
        <v>0</v>
      </c>
      <c r="BN69" s="48">
        <v>0</v>
      </c>
      <c r="BO69" s="30">
        <f>BN69*$E69*$F69*$G69*$I69*$BO$10</f>
        <v>0</v>
      </c>
      <c r="BP69" s="36">
        <v>0</v>
      </c>
      <c r="BQ69" s="30">
        <f>BP69*$E69*$F69*$G69*$I69*$BQ$10</f>
        <v>0</v>
      </c>
      <c r="BR69" s="36">
        <v>0</v>
      </c>
      <c r="BS69" s="30">
        <f>BR69*$E69*$F69*$G69*$I69*$BS$10</f>
        <v>0</v>
      </c>
      <c r="BT69" s="36">
        <v>0</v>
      </c>
      <c r="BU69" s="30">
        <f>BT69*$E69*$F69*$G69*$I69*$BU$10</f>
        <v>0</v>
      </c>
      <c r="BV69" s="36"/>
      <c r="BW69" s="30">
        <f>BV69*$E69*$F69*$G69*$I69*$BW$10</f>
        <v>0</v>
      </c>
      <c r="BX69" s="36"/>
      <c r="BY69" s="30">
        <f>BX69*$E69*$F69*$G69*$I69*$BY$10</f>
        <v>0</v>
      </c>
      <c r="BZ69" s="36">
        <v>0</v>
      </c>
      <c r="CA69" s="30">
        <f>BZ69*$E69*$F69*$G69*$I69*$CA$10</f>
        <v>0</v>
      </c>
      <c r="CB69" s="36">
        <v>0</v>
      </c>
      <c r="CC69" s="30">
        <f>CB69*$E69*$F69*$G69*$I69*$CC$10</f>
        <v>0</v>
      </c>
      <c r="CD69" s="36">
        <v>0</v>
      </c>
      <c r="CE69" s="30">
        <f>CD69*$E69*$F69*$G69*$I69*$CE$10</f>
        <v>0</v>
      </c>
      <c r="CF69" s="36">
        <v>0</v>
      </c>
      <c r="CG69" s="30">
        <f>CF69*$E69*$F69*$G69*$I69*$CG$10</f>
        <v>0</v>
      </c>
      <c r="CH69" s="36"/>
      <c r="CI69" s="30">
        <f>CH69*$E69*$F69*$G69*$I69*$CI$10</f>
        <v>0</v>
      </c>
      <c r="CJ69" s="36"/>
      <c r="CK69" s="30">
        <f>CJ69*$E69*$F69*$G69*$I69*$CK$10</f>
        <v>0</v>
      </c>
      <c r="CL69" s="36">
        <v>0</v>
      </c>
      <c r="CM69" s="30">
        <f>CL69*$E69*$F69*$G69*$I69*$CM$10</f>
        <v>0</v>
      </c>
      <c r="CN69" s="36">
        <v>0</v>
      </c>
      <c r="CO69" s="30">
        <f>CN69*$E69*$F69*$G69*$J69*$CO$10</f>
        <v>0</v>
      </c>
      <c r="CP69" s="36">
        <v>0</v>
      </c>
      <c r="CQ69" s="30">
        <f>CP69*$E69*$F69*$G69*$K69*$CQ$10</f>
        <v>0</v>
      </c>
      <c r="CR69" s="33"/>
      <c r="CS69" s="30">
        <f>CR69*E69*F69*G69</f>
        <v>0</v>
      </c>
      <c r="CT69" s="33"/>
      <c r="CU69" s="30">
        <f>CT69*E69*F69*G69*I69</f>
        <v>0</v>
      </c>
      <c r="CV69" s="85">
        <f t="shared" si="85"/>
        <v>0</v>
      </c>
      <c r="CW69" s="85">
        <f>SUM(O69+M69+Y69+Q69+S69+AA69+W69+U69+AC69+AG69+AE69+AI69+AK69+AO69+BK69+BQ69+AM69+AY69+BA69+CC69+CE69+CA69+CG69+CI69+BU69+BW69+AQ69+AS69+AU69+AW69+BM69+BO69+BS69+BC69+BE69+BG69+BI69+BY69+CK69+CM69+CO69+CQ69+CS69+CU69)</f>
        <v>0</v>
      </c>
    </row>
    <row r="70" spans="1:101" s="96" customFormat="1" x14ac:dyDescent="0.25">
      <c r="A70" s="59">
        <v>15</v>
      </c>
      <c r="B70" s="59"/>
      <c r="C70" s="160"/>
      <c r="D70" s="110" t="s">
        <v>179</v>
      </c>
      <c r="E70" s="112">
        <v>13520</v>
      </c>
      <c r="F70" s="45">
        <v>1.05</v>
      </c>
      <c r="G70" s="26">
        <v>1</v>
      </c>
      <c r="H70" s="118">
        <v>1.4</v>
      </c>
      <c r="I70" s="118">
        <v>1.68</v>
      </c>
      <c r="J70" s="118">
        <v>2.23</v>
      </c>
      <c r="K70" s="119">
        <v>2.57</v>
      </c>
      <c r="L70" s="46">
        <f>SUM(L71:L73)</f>
        <v>10</v>
      </c>
      <c r="M70" s="46">
        <f t="shared" ref="M70:BX70" si="86">SUM(M71:M73)</f>
        <v>185494.39999999999</v>
      </c>
      <c r="N70" s="46">
        <f t="shared" si="86"/>
        <v>0</v>
      </c>
      <c r="O70" s="46">
        <f t="shared" si="86"/>
        <v>0</v>
      </c>
      <c r="P70" s="46">
        <f t="shared" si="86"/>
        <v>728</v>
      </c>
      <c r="Q70" s="46">
        <f t="shared" si="86"/>
        <v>17379500.32</v>
      </c>
      <c r="R70" s="46">
        <f t="shared" si="86"/>
        <v>0</v>
      </c>
      <c r="S70" s="46">
        <f t="shared" si="86"/>
        <v>0</v>
      </c>
      <c r="T70" s="46">
        <f t="shared" si="86"/>
        <v>0</v>
      </c>
      <c r="U70" s="46">
        <f t="shared" si="86"/>
        <v>0</v>
      </c>
      <c r="V70" s="46">
        <f t="shared" si="86"/>
        <v>0</v>
      </c>
      <c r="W70" s="46">
        <f t="shared" si="86"/>
        <v>0</v>
      </c>
      <c r="X70" s="46">
        <f t="shared" si="86"/>
        <v>0</v>
      </c>
      <c r="Y70" s="46">
        <f t="shared" si="86"/>
        <v>0</v>
      </c>
      <c r="Z70" s="46">
        <f t="shared" si="86"/>
        <v>45</v>
      </c>
      <c r="AA70" s="46">
        <f t="shared" si="86"/>
        <v>834724.79999999993</v>
      </c>
      <c r="AB70" s="46">
        <f t="shared" si="86"/>
        <v>0</v>
      </c>
      <c r="AC70" s="46">
        <f t="shared" si="86"/>
        <v>0</v>
      </c>
      <c r="AD70" s="46">
        <f t="shared" si="86"/>
        <v>0</v>
      </c>
      <c r="AE70" s="46">
        <f t="shared" si="86"/>
        <v>0</v>
      </c>
      <c r="AF70" s="46">
        <f t="shared" si="86"/>
        <v>0</v>
      </c>
      <c r="AG70" s="46">
        <f t="shared" si="86"/>
        <v>0</v>
      </c>
      <c r="AH70" s="46">
        <f t="shared" si="86"/>
        <v>17</v>
      </c>
      <c r="AI70" s="46">
        <f t="shared" si="86"/>
        <v>378408.57599999994</v>
      </c>
      <c r="AJ70" s="46">
        <f t="shared" si="86"/>
        <v>40</v>
      </c>
      <c r="AK70" s="46">
        <f t="shared" si="86"/>
        <v>741977.59999999998</v>
      </c>
      <c r="AL70" s="46">
        <f t="shared" si="86"/>
        <v>0</v>
      </c>
      <c r="AM70" s="46">
        <f t="shared" si="86"/>
        <v>0</v>
      </c>
      <c r="AN70" s="46">
        <f t="shared" si="86"/>
        <v>0</v>
      </c>
      <c r="AO70" s="46">
        <f t="shared" si="86"/>
        <v>0</v>
      </c>
      <c r="AP70" s="46">
        <f t="shared" si="86"/>
        <v>0</v>
      </c>
      <c r="AQ70" s="46">
        <f t="shared" si="86"/>
        <v>0</v>
      </c>
      <c r="AR70" s="46">
        <f t="shared" si="86"/>
        <v>0</v>
      </c>
      <c r="AS70" s="46">
        <f t="shared" si="86"/>
        <v>0</v>
      </c>
      <c r="AT70" s="46">
        <f t="shared" si="86"/>
        <v>0</v>
      </c>
      <c r="AU70" s="46">
        <f t="shared" si="86"/>
        <v>0</v>
      </c>
      <c r="AV70" s="46">
        <f t="shared" si="86"/>
        <v>0</v>
      </c>
      <c r="AW70" s="46">
        <f t="shared" si="86"/>
        <v>0</v>
      </c>
      <c r="AX70" s="46">
        <f t="shared" si="86"/>
        <v>0</v>
      </c>
      <c r="AY70" s="46">
        <f t="shared" si="86"/>
        <v>0</v>
      </c>
      <c r="AZ70" s="46">
        <f t="shared" si="86"/>
        <v>24</v>
      </c>
      <c r="BA70" s="46">
        <f t="shared" si="86"/>
        <v>445186.56</v>
      </c>
      <c r="BB70" s="46">
        <f t="shared" si="86"/>
        <v>0</v>
      </c>
      <c r="BC70" s="46">
        <f t="shared" si="86"/>
        <v>0</v>
      </c>
      <c r="BD70" s="46">
        <f t="shared" si="86"/>
        <v>0</v>
      </c>
      <c r="BE70" s="46">
        <f t="shared" si="86"/>
        <v>0</v>
      </c>
      <c r="BF70" s="46">
        <f t="shared" si="86"/>
        <v>0</v>
      </c>
      <c r="BG70" s="46">
        <f t="shared" si="86"/>
        <v>0</v>
      </c>
      <c r="BH70" s="46">
        <f t="shared" si="86"/>
        <v>130</v>
      </c>
      <c r="BI70" s="46">
        <f t="shared" si="86"/>
        <v>2411427.1999999997</v>
      </c>
      <c r="BJ70" s="46">
        <f t="shared" si="86"/>
        <v>0</v>
      </c>
      <c r="BK70" s="46">
        <f t="shared" si="86"/>
        <v>0</v>
      </c>
      <c r="BL70" s="46">
        <f t="shared" si="86"/>
        <v>23</v>
      </c>
      <c r="BM70" s="46">
        <f t="shared" si="86"/>
        <v>511964.54399999994</v>
      </c>
      <c r="BN70" s="46">
        <f t="shared" si="86"/>
        <v>0</v>
      </c>
      <c r="BO70" s="46">
        <f t="shared" si="86"/>
        <v>0</v>
      </c>
      <c r="BP70" s="46">
        <f t="shared" si="86"/>
        <v>0</v>
      </c>
      <c r="BQ70" s="46">
        <f t="shared" si="86"/>
        <v>0</v>
      </c>
      <c r="BR70" s="46">
        <f t="shared" si="86"/>
        <v>26</v>
      </c>
      <c r="BS70" s="46">
        <f t="shared" si="86"/>
        <v>578742.52799999993</v>
      </c>
      <c r="BT70" s="46">
        <f t="shared" si="86"/>
        <v>68</v>
      </c>
      <c r="BU70" s="46">
        <f t="shared" si="86"/>
        <v>2056205.4239999996</v>
      </c>
      <c r="BV70" s="46">
        <f t="shared" si="86"/>
        <v>96</v>
      </c>
      <c r="BW70" s="46">
        <f t="shared" si="86"/>
        <v>2136895.4879999999</v>
      </c>
      <c r="BX70" s="46">
        <f t="shared" si="86"/>
        <v>0</v>
      </c>
      <c r="BY70" s="46">
        <f t="shared" ref="BY70:CW70" si="87">SUM(BY71:BY73)</f>
        <v>0</v>
      </c>
      <c r="BZ70" s="46">
        <f t="shared" si="87"/>
        <v>100</v>
      </c>
      <c r="CA70" s="46">
        <f t="shared" si="87"/>
        <v>2225932.7999999998</v>
      </c>
      <c r="CB70" s="46">
        <f t="shared" si="87"/>
        <v>0</v>
      </c>
      <c r="CC70" s="46">
        <f t="shared" si="87"/>
        <v>0</v>
      </c>
      <c r="CD70" s="46">
        <f t="shared" si="87"/>
        <v>24</v>
      </c>
      <c r="CE70" s="46">
        <f t="shared" si="87"/>
        <v>534223.87199999997</v>
      </c>
      <c r="CF70" s="46">
        <f t="shared" si="87"/>
        <v>0</v>
      </c>
      <c r="CG70" s="46">
        <f t="shared" si="87"/>
        <v>0</v>
      </c>
      <c r="CH70" s="46">
        <f t="shared" si="87"/>
        <v>3</v>
      </c>
      <c r="CI70" s="46">
        <f t="shared" si="87"/>
        <v>66777.983999999997</v>
      </c>
      <c r="CJ70" s="46">
        <f t="shared" si="87"/>
        <v>25</v>
      </c>
      <c r="CK70" s="46">
        <f t="shared" si="87"/>
        <v>556483.19999999995</v>
      </c>
      <c r="CL70" s="46">
        <f t="shared" si="87"/>
        <v>0</v>
      </c>
      <c r="CM70" s="46">
        <f t="shared" si="87"/>
        <v>0</v>
      </c>
      <c r="CN70" s="46">
        <f t="shared" si="87"/>
        <v>17</v>
      </c>
      <c r="CO70" s="46">
        <f t="shared" si="87"/>
        <v>502292.33599999995</v>
      </c>
      <c r="CP70" s="46">
        <f t="shared" si="87"/>
        <v>32</v>
      </c>
      <c r="CQ70" s="46">
        <f t="shared" si="87"/>
        <v>1089647.1040000001</v>
      </c>
      <c r="CR70" s="46">
        <f t="shared" si="87"/>
        <v>0</v>
      </c>
      <c r="CS70" s="46">
        <f t="shared" si="87"/>
        <v>0</v>
      </c>
      <c r="CT70" s="46">
        <f t="shared" si="87"/>
        <v>0</v>
      </c>
      <c r="CU70" s="46">
        <f t="shared" si="87"/>
        <v>0</v>
      </c>
      <c r="CV70" s="46">
        <f t="shared" si="87"/>
        <v>1408</v>
      </c>
      <c r="CW70" s="46">
        <f t="shared" si="87"/>
        <v>32635884.735999994</v>
      </c>
    </row>
    <row r="71" spans="1:101" s="4" customFormat="1" ht="30" x14ac:dyDescent="0.25">
      <c r="A71" s="43"/>
      <c r="B71" s="43">
        <v>40</v>
      </c>
      <c r="C71" s="159" t="s">
        <v>357</v>
      </c>
      <c r="D71" s="115" t="s">
        <v>180</v>
      </c>
      <c r="E71" s="112">
        <v>13520</v>
      </c>
      <c r="F71" s="28">
        <v>0.98</v>
      </c>
      <c r="G71" s="44">
        <v>1</v>
      </c>
      <c r="H71" s="112">
        <v>1.4</v>
      </c>
      <c r="I71" s="112">
        <v>1.68</v>
      </c>
      <c r="J71" s="112">
        <v>2.23</v>
      </c>
      <c r="K71" s="112">
        <v>2.57</v>
      </c>
      <c r="L71" s="40">
        <v>10</v>
      </c>
      <c r="M71" s="30">
        <f>SUM(L71*$E71*$F71*$G71*$H71*$M$10)</f>
        <v>185494.39999999999</v>
      </c>
      <c r="N71" s="36"/>
      <c r="O71" s="30">
        <f>SUM(N71*$E71*$F71*$G71*$H71*$O$10)</f>
        <v>0</v>
      </c>
      <c r="P71" s="33">
        <v>428</v>
      </c>
      <c r="Q71" s="30">
        <f>SUM(P71*$E71*$F71*$G71*$H71*$Q$10)</f>
        <v>7939160.3199999994</v>
      </c>
      <c r="R71" s="36"/>
      <c r="S71" s="30">
        <f>SUM(R71*$E71*$F71*$G71*$H71*$S$10)</f>
        <v>0</v>
      </c>
      <c r="T71" s="36"/>
      <c r="U71" s="30">
        <f>SUM(T71*$E71*$F71*$G71*$H71*$U$10)</f>
        <v>0</v>
      </c>
      <c r="V71" s="36"/>
      <c r="W71" s="33">
        <f>SUM(V71*$E71*$F71*$G71*$H71*$W$10)</f>
        <v>0</v>
      </c>
      <c r="X71" s="41"/>
      <c r="Y71" s="30">
        <f>SUM(X71*$E71*$F71*$G71*$H71*$Y$10)</f>
        <v>0</v>
      </c>
      <c r="Z71" s="33">
        <v>45</v>
      </c>
      <c r="AA71" s="30">
        <f>SUM(Z71*$E71*$F71*$G71*$H71*$AA$10)</f>
        <v>834724.79999999993</v>
      </c>
      <c r="AB71" s="36"/>
      <c r="AC71" s="30">
        <f>SUM(AB71*$E71*$F71*$G71*$H71*$AC$10)</f>
        <v>0</v>
      </c>
      <c r="AD71" s="36"/>
      <c r="AE71" s="30">
        <f>SUM(AD71*$E71*$F71*$G71*$H71*$AE$10)</f>
        <v>0</v>
      </c>
      <c r="AF71" s="36"/>
      <c r="AG71" s="30">
        <f>AF71*$E71*$F71*$G71*$I71*$AG$10</f>
        <v>0</v>
      </c>
      <c r="AH71" s="37">
        <v>17</v>
      </c>
      <c r="AI71" s="30">
        <f>AH71*$E71*$F71*$G71*$I71*$AI$10</f>
        <v>378408.57599999994</v>
      </c>
      <c r="AJ71" s="41">
        <v>40</v>
      </c>
      <c r="AK71" s="30">
        <f>SUM(AJ71*$E71*$F71*$G71*$H71*$AK$10)</f>
        <v>741977.59999999998</v>
      </c>
      <c r="AL71" s="36"/>
      <c r="AM71" s="33">
        <f>SUM(AL71*$E71*$F71*$G71*$H71*$AM$10)</f>
        <v>0</v>
      </c>
      <c r="AN71" s="36"/>
      <c r="AO71" s="30">
        <f>SUM(AN71*$E71*$F71*$G71*$H71*$AO$10)</f>
        <v>0</v>
      </c>
      <c r="AP71" s="36"/>
      <c r="AQ71" s="30">
        <f>SUM(AP71*$E71*$F71*$G71*$H71*$AQ$10)</f>
        <v>0</v>
      </c>
      <c r="AR71" s="36"/>
      <c r="AS71" s="30">
        <f>SUM(AR71*$E71*$F71*$G71*$H71*$AS$10)</f>
        <v>0</v>
      </c>
      <c r="AT71" s="36"/>
      <c r="AU71" s="30">
        <f>SUM(AT71*$E71*$F71*$G71*$H71*$AU$10)</f>
        <v>0</v>
      </c>
      <c r="AV71" s="36"/>
      <c r="AW71" s="30">
        <f>SUM(AV71*$E71*$F71*$G71*$H71*$AW$10)</f>
        <v>0</v>
      </c>
      <c r="AX71" s="36"/>
      <c r="AY71" s="30">
        <f>SUM(AX71*$E71*$F71*$G71*$H71*$AY$10)</f>
        <v>0</v>
      </c>
      <c r="AZ71" s="36">
        <v>24</v>
      </c>
      <c r="BA71" s="30">
        <f>SUM(AZ71*$E71*$F71*$G71*$H71*$BA$10)</f>
        <v>445186.56</v>
      </c>
      <c r="BB71" s="36"/>
      <c r="BC71" s="30">
        <f>SUM(BB71*$E71*$F71*$G71*$H71*$BC$10)</f>
        <v>0</v>
      </c>
      <c r="BD71" s="36"/>
      <c r="BE71" s="30">
        <f>SUM(BD71*$E71*$F71*$G71*$H71*$BE$10)</f>
        <v>0</v>
      </c>
      <c r="BF71" s="36"/>
      <c r="BG71" s="30">
        <f>SUM(BF71*$E71*$F71*$G71*$H71*$BG$10)</f>
        <v>0</v>
      </c>
      <c r="BH71" s="36">
        <v>130</v>
      </c>
      <c r="BI71" s="30">
        <f>SUM(BH71*$E71*$F71*$G71*$H71*$BI$10)</f>
        <v>2411427.1999999997</v>
      </c>
      <c r="BJ71" s="36"/>
      <c r="BK71" s="30">
        <f>BJ71*$E71*$F71*$G71*$I71*$BK$10</f>
        <v>0</v>
      </c>
      <c r="BL71" s="36">
        <v>23</v>
      </c>
      <c r="BM71" s="30">
        <f>BL71*$E71*$F71*$G71*$I71*$BM$10</f>
        <v>511964.54399999994</v>
      </c>
      <c r="BN71" s="48"/>
      <c r="BO71" s="30">
        <f>BN71*$E71*$F71*$G71*$I71*$BO$10</f>
        <v>0</v>
      </c>
      <c r="BP71" s="36"/>
      <c r="BQ71" s="30">
        <f>BP71*$E71*$F71*$G71*$I71*$BQ$10</f>
        <v>0</v>
      </c>
      <c r="BR71" s="37">
        <v>26</v>
      </c>
      <c r="BS71" s="30">
        <f>BR71*$E71*$F71*$G71*$I71*$BS$10</f>
        <v>578742.52799999993</v>
      </c>
      <c r="BT71" s="37">
        <v>33</v>
      </c>
      <c r="BU71" s="30">
        <f>BT71*$E71*$F71*$G71*$I71*$BU$10</f>
        <v>734557.82399999991</v>
      </c>
      <c r="BV71" s="33">
        <v>96</v>
      </c>
      <c r="BW71" s="30">
        <f>BV71*$E71*$F71*$G71*$I71*$BW$10</f>
        <v>2136895.4879999999</v>
      </c>
      <c r="BX71" s="37"/>
      <c r="BY71" s="30">
        <f>BX71*$E71*$F71*$G71*$I71*$BY$10</f>
        <v>0</v>
      </c>
      <c r="BZ71" s="37">
        <v>100</v>
      </c>
      <c r="CA71" s="30">
        <f>BZ71*$E71*$F71*$G71*$I71*$CA$10</f>
        <v>2225932.7999999998</v>
      </c>
      <c r="CB71" s="36"/>
      <c r="CC71" s="30">
        <f>CB71*$E71*$F71*$G71*$I71*$CC$10</f>
        <v>0</v>
      </c>
      <c r="CD71" s="36">
        <v>24</v>
      </c>
      <c r="CE71" s="30">
        <f>CD71*$E71*$F71*$G71*$I71*$CE$10</f>
        <v>534223.87199999997</v>
      </c>
      <c r="CF71" s="37"/>
      <c r="CG71" s="30">
        <f>CF71*$E71*$F71*$G71*$I71*$CG$10</f>
        <v>0</v>
      </c>
      <c r="CH71" s="37">
        <v>3</v>
      </c>
      <c r="CI71" s="30">
        <f>CH71*$E71*$F71*$G71*$I71*$CI$10</f>
        <v>66777.983999999997</v>
      </c>
      <c r="CJ71" s="36">
        <v>25</v>
      </c>
      <c r="CK71" s="30">
        <f>CJ71*$E71*$F71*$G71*$I71*$CK$10</f>
        <v>556483.19999999995</v>
      </c>
      <c r="CL71" s="36"/>
      <c r="CM71" s="30">
        <f>CL71*$E71*$F71*$G71*$I71*$CM$10</f>
        <v>0</v>
      </c>
      <c r="CN71" s="37">
        <v>17</v>
      </c>
      <c r="CO71" s="30">
        <f>CN71*$E71*$F71*$G71*$J71*$CO$10</f>
        <v>502292.33599999995</v>
      </c>
      <c r="CP71" s="37">
        <v>32</v>
      </c>
      <c r="CQ71" s="30">
        <f>CP71*$E71*$F71*$G71*$K71*$CQ$10</f>
        <v>1089647.1040000001</v>
      </c>
      <c r="CR71" s="33"/>
      <c r="CS71" s="30">
        <f>CR71*E71*F71*G71</f>
        <v>0</v>
      </c>
      <c r="CT71" s="33"/>
      <c r="CU71" s="30"/>
      <c r="CV71" s="85">
        <f t="shared" ref="CV71:CW73" si="88">SUM(N71+L71+X71+P71+R71+Z71+V71+T71+AB71+AF71+AD71+AH71+AJ71+AN71+BJ71+BP71+AL71+AX71+AZ71+CB71+CD71+BZ71+CF71+CH71+BT71+BV71+AP71+AR71+AT71+AV71+BL71+BN71+BR71+BB71+BD71+BF71+BH71+BX71+CJ71+CL71+CN71+CP71+CR71+CT71)</f>
        <v>1073</v>
      </c>
      <c r="CW71" s="85">
        <f t="shared" si="88"/>
        <v>21873897.135999992</v>
      </c>
    </row>
    <row r="72" spans="1:101" s="4" customFormat="1" ht="45" x14ac:dyDescent="0.25">
      <c r="A72" s="43"/>
      <c r="B72" s="43">
        <v>41</v>
      </c>
      <c r="C72" s="159" t="s">
        <v>358</v>
      </c>
      <c r="D72" s="117" t="s">
        <v>181</v>
      </c>
      <c r="E72" s="112">
        <v>13520</v>
      </c>
      <c r="F72" s="28">
        <v>1.75</v>
      </c>
      <c r="G72" s="91">
        <v>0.95</v>
      </c>
      <c r="H72" s="121">
        <v>1.4</v>
      </c>
      <c r="I72" s="121">
        <v>1.68</v>
      </c>
      <c r="J72" s="121">
        <v>2.23</v>
      </c>
      <c r="K72" s="121">
        <v>2.57</v>
      </c>
      <c r="L72" s="40"/>
      <c r="M72" s="30">
        <f>SUM(L72*$E72*$F72*$G72*$H72*$M$10)</f>
        <v>0</v>
      </c>
      <c r="N72" s="36"/>
      <c r="O72" s="30">
        <f>SUM(N72*$E72*$F72*$G72*$H72*$O$10)</f>
        <v>0</v>
      </c>
      <c r="P72" s="33">
        <v>300</v>
      </c>
      <c r="Q72" s="30">
        <f>SUM(P72*$E72*$F72*$G72*$H72*$Q$10)</f>
        <v>9440340</v>
      </c>
      <c r="R72" s="36"/>
      <c r="S72" s="30">
        <f>SUM(R72*$E72*$F72*$G72*$H72*$S$10)</f>
        <v>0</v>
      </c>
      <c r="T72" s="36"/>
      <c r="U72" s="30">
        <f>SUM(T72*$E72*$F72*$G72*$H72*$U$10)</f>
        <v>0</v>
      </c>
      <c r="V72" s="36"/>
      <c r="W72" s="33">
        <f>SUM(V72*$E72*$F72*$G72*$H72*$W$10)</f>
        <v>0</v>
      </c>
      <c r="X72" s="41"/>
      <c r="Y72" s="30">
        <f>SUM(X72*$E72*$F72*$G72*$H72*$Y$10)</f>
        <v>0</v>
      </c>
      <c r="Z72" s="36"/>
      <c r="AA72" s="30">
        <f>SUM(Z72*$E72*$F72*$G72*$H72*$AA$10)</f>
        <v>0</v>
      </c>
      <c r="AB72" s="36"/>
      <c r="AC72" s="30">
        <f>SUM(AB72*$E72*$F72*$G72*$H72*$AC$10)</f>
        <v>0</v>
      </c>
      <c r="AD72" s="36"/>
      <c r="AE72" s="30">
        <f>SUM(AD72*$E72*$F72*$G72*$H72*$AE$10)</f>
        <v>0</v>
      </c>
      <c r="AF72" s="36"/>
      <c r="AG72" s="30">
        <f>AF72*$E72*$F72*$G72*$I72*$AG$10</f>
        <v>0</v>
      </c>
      <c r="AH72" s="36"/>
      <c r="AI72" s="30">
        <f>AH72*$E72*$F72*$G72*$I72*$AI$10</f>
        <v>0</v>
      </c>
      <c r="AJ72" s="41"/>
      <c r="AK72" s="30">
        <f>SUM(AJ72*$E72*$F72*$G72*$H72*$AK$10)</f>
        <v>0</v>
      </c>
      <c r="AL72" s="36"/>
      <c r="AM72" s="33">
        <f>SUM(AL72*$E72*$F72*$G72*$H72*$AM$10)</f>
        <v>0</v>
      </c>
      <c r="AN72" s="36"/>
      <c r="AO72" s="30">
        <f>SUM(AN72*$E72*$F72*$G72*$H72*$AO$10)</f>
        <v>0</v>
      </c>
      <c r="AP72" s="36"/>
      <c r="AQ72" s="30">
        <f>SUM(AP72*$E72*$F72*$G72*$H72*$AQ$10)</f>
        <v>0</v>
      </c>
      <c r="AR72" s="36"/>
      <c r="AS72" s="30">
        <f>SUM(AR72*$E72*$F72*$G72*$H72*$AS$10)</f>
        <v>0</v>
      </c>
      <c r="AT72" s="36"/>
      <c r="AU72" s="30">
        <f>SUM(AT72*$E72*$F72*$G72*$H72*$AU$10)</f>
        <v>0</v>
      </c>
      <c r="AV72" s="36"/>
      <c r="AW72" s="30">
        <f>SUM(AV72*$E72*$F72*$G72*$H72*$AW$10)</f>
        <v>0</v>
      </c>
      <c r="AX72" s="36"/>
      <c r="AY72" s="30">
        <f>SUM(AX72*$E72*$F72*$G72*$H72*$AY$10)</f>
        <v>0</v>
      </c>
      <c r="AZ72" s="36"/>
      <c r="BA72" s="30">
        <f>SUM(AZ72*$E72*$F72*$G72*$H72*$BA$10)</f>
        <v>0</v>
      </c>
      <c r="BB72" s="36"/>
      <c r="BC72" s="30">
        <f>SUM(BB72*$E72*$F72*$G72*$H72*$BC$10)</f>
        <v>0</v>
      </c>
      <c r="BD72" s="36"/>
      <c r="BE72" s="30">
        <f>SUM(BD72*$E72*$F72*$G72*$H72*$BE$10)</f>
        <v>0</v>
      </c>
      <c r="BF72" s="36"/>
      <c r="BG72" s="30">
        <f>SUM(BF72*$E72*$F72*$G72*$H72*$BG$10)</f>
        <v>0</v>
      </c>
      <c r="BH72" s="36"/>
      <c r="BI72" s="30">
        <f>SUM(BH72*$E72*$F72*$G72*$H72*$BI$10)</f>
        <v>0</v>
      </c>
      <c r="BJ72" s="36"/>
      <c r="BK72" s="30">
        <f>BJ72*$E72*$F72*$G72*$I72*$BK$10</f>
        <v>0</v>
      </c>
      <c r="BL72" s="36"/>
      <c r="BM72" s="30">
        <f>BL72*$E72*$F72*$G72*$I72*$BM$10</f>
        <v>0</v>
      </c>
      <c r="BN72" s="48"/>
      <c r="BO72" s="30">
        <f>BN72*$E72*$F72*$G72*$I72*$BO$10</f>
        <v>0</v>
      </c>
      <c r="BP72" s="36"/>
      <c r="BQ72" s="30">
        <f>BP72*$E72*$F72*$G72*$I72*$BQ$10</f>
        <v>0</v>
      </c>
      <c r="BR72" s="36"/>
      <c r="BS72" s="30">
        <f>BR72*$E72*$F72*$G72*$I72*$BS$10</f>
        <v>0</v>
      </c>
      <c r="BT72" s="36">
        <v>35</v>
      </c>
      <c r="BU72" s="30">
        <f>BT72*$E72*$F72*$G72*$I72*$BU$10</f>
        <v>1321647.5999999999</v>
      </c>
      <c r="BV72" s="33"/>
      <c r="BW72" s="30">
        <f>BV72*$E72*$F72*$G72*$I72*$BW$10</f>
        <v>0</v>
      </c>
      <c r="BX72" s="36"/>
      <c r="BY72" s="30">
        <f>BX72*$E72*$F72*$G72*$I72*$BY$10</f>
        <v>0</v>
      </c>
      <c r="BZ72" s="36"/>
      <c r="CA72" s="30">
        <f>BZ72*$E72*$F72*$G72*$I72*$CA$10</f>
        <v>0</v>
      </c>
      <c r="CB72" s="36"/>
      <c r="CC72" s="30">
        <f>CB72*$E72*$F72*$G72*$I72*$CC$10</f>
        <v>0</v>
      </c>
      <c r="CD72" s="36"/>
      <c r="CE72" s="30">
        <f>CD72*$E72*$F72*$G72*$I72*$CE$10</f>
        <v>0</v>
      </c>
      <c r="CF72" s="36"/>
      <c r="CG72" s="30">
        <f>CF72*$E72*$F72*$G72*$I72*$CG$10</f>
        <v>0</v>
      </c>
      <c r="CH72" s="36"/>
      <c r="CI72" s="30">
        <f>CH72*$E72*$F72*$G72*$I72*$CI$10</f>
        <v>0</v>
      </c>
      <c r="CJ72" s="36"/>
      <c r="CK72" s="30">
        <f>CJ72*$E72*$F72*$G72*$I72*$CK$10</f>
        <v>0</v>
      </c>
      <c r="CL72" s="36"/>
      <c r="CM72" s="30">
        <f>CL72*$E72*$F72*$G72*$I72*$CM$10</f>
        <v>0</v>
      </c>
      <c r="CN72" s="36"/>
      <c r="CO72" s="30">
        <f>CN72*$E72*$F72*$G72*$J72*$CO$10</f>
        <v>0</v>
      </c>
      <c r="CP72" s="36"/>
      <c r="CQ72" s="30">
        <f>CP72*$E72*$F72*$G72*$K72*$CQ$10</f>
        <v>0</v>
      </c>
      <c r="CR72" s="33"/>
      <c r="CS72" s="30">
        <f>CR72*E72*F72*G72</f>
        <v>0</v>
      </c>
      <c r="CT72" s="33"/>
      <c r="CU72" s="30"/>
      <c r="CV72" s="85">
        <f t="shared" si="88"/>
        <v>335</v>
      </c>
      <c r="CW72" s="85">
        <f t="shared" si="88"/>
        <v>10761987.6</v>
      </c>
    </row>
    <row r="73" spans="1:101" s="4" customFormat="1" ht="45" x14ac:dyDescent="0.25">
      <c r="A73" s="43"/>
      <c r="B73" s="43">
        <v>42</v>
      </c>
      <c r="C73" s="159" t="s">
        <v>359</v>
      </c>
      <c r="D73" s="117" t="s">
        <v>182</v>
      </c>
      <c r="E73" s="112">
        <v>13520</v>
      </c>
      <c r="F73" s="28">
        <v>2.89</v>
      </c>
      <c r="G73" s="44">
        <v>1</v>
      </c>
      <c r="H73" s="121">
        <v>1.4</v>
      </c>
      <c r="I73" s="121">
        <v>1.68</v>
      </c>
      <c r="J73" s="121">
        <v>2.23</v>
      </c>
      <c r="K73" s="121">
        <v>2.57</v>
      </c>
      <c r="L73" s="40"/>
      <c r="M73" s="57"/>
      <c r="N73" s="40"/>
      <c r="O73" s="57"/>
      <c r="P73" s="49"/>
      <c r="Q73" s="57"/>
      <c r="R73" s="40"/>
      <c r="S73" s="57"/>
      <c r="T73" s="40"/>
      <c r="U73" s="57"/>
      <c r="V73" s="40"/>
      <c r="W73" s="49"/>
      <c r="X73" s="41"/>
      <c r="Y73" s="57"/>
      <c r="Z73" s="40"/>
      <c r="AA73" s="57"/>
      <c r="AB73" s="40"/>
      <c r="AC73" s="57"/>
      <c r="AD73" s="40"/>
      <c r="AE73" s="57"/>
      <c r="AF73" s="40"/>
      <c r="AG73" s="57"/>
      <c r="AH73" s="40"/>
      <c r="AI73" s="57"/>
      <c r="AJ73" s="41"/>
      <c r="AK73" s="57"/>
      <c r="AL73" s="40"/>
      <c r="AM73" s="49"/>
      <c r="AN73" s="40"/>
      <c r="AO73" s="57"/>
      <c r="AP73" s="40"/>
      <c r="AQ73" s="57"/>
      <c r="AR73" s="40"/>
      <c r="AS73" s="57"/>
      <c r="AT73" s="40"/>
      <c r="AU73" s="57"/>
      <c r="AV73" s="40"/>
      <c r="AW73" s="57"/>
      <c r="AX73" s="40"/>
      <c r="AY73" s="57"/>
      <c r="AZ73" s="40"/>
      <c r="BA73" s="57"/>
      <c r="BB73" s="40"/>
      <c r="BC73" s="57"/>
      <c r="BD73" s="40"/>
      <c r="BE73" s="57"/>
      <c r="BF73" s="40"/>
      <c r="BG73" s="57"/>
      <c r="BH73" s="40"/>
      <c r="BI73" s="57"/>
      <c r="BJ73" s="40"/>
      <c r="BK73" s="57"/>
      <c r="BL73" s="40"/>
      <c r="BM73" s="57"/>
      <c r="BN73" s="50"/>
      <c r="BO73" s="57"/>
      <c r="BP73" s="40"/>
      <c r="BQ73" s="57"/>
      <c r="BR73" s="40"/>
      <c r="BS73" s="57"/>
      <c r="BT73" s="40"/>
      <c r="BU73" s="57"/>
      <c r="BV73" s="49"/>
      <c r="BW73" s="57"/>
      <c r="BX73" s="40"/>
      <c r="BY73" s="57"/>
      <c r="BZ73" s="40"/>
      <c r="CA73" s="57"/>
      <c r="CB73" s="40"/>
      <c r="CC73" s="57"/>
      <c r="CD73" s="40"/>
      <c r="CE73" s="57"/>
      <c r="CF73" s="40"/>
      <c r="CG73" s="57"/>
      <c r="CH73" s="40"/>
      <c r="CI73" s="57"/>
      <c r="CJ73" s="40"/>
      <c r="CK73" s="57"/>
      <c r="CL73" s="40"/>
      <c r="CM73" s="57"/>
      <c r="CN73" s="40"/>
      <c r="CO73" s="57"/>
      <c r="CP73" s="40"/>
      <c r="CQ73" s="57"/>
      <c r="CR73" s="49"/>
      <c r="CS73" s="57"/>
      <c r="CT73" s="49"/>
      <c r="CU73" s="57"/>
      <c r="CV73" s="85">
        <f t="shared" si="88"/>
        <v>0</v>
      </c>
      <c r="CW73" s="85">
        <f t="shared" si="88"/>
        <v>0</v>
      </c>
    </row>
    <row r="74" spans="1:101" s="83" customFormat="1" x14ac:dyDescent="0.25">
      <c r="A74" s="80">
        <v>16</v>
      </c>
      <c r="B74" s="80"/>
      <c r="C74" s="160"/>
      <c r="D74" s="122" t="s">
        <v>183</v>
      </c>
      <c r="E74" s="112">
        <v>13520</v>
      </c>
      <c r="F74" s="45">
        <v>1.06</v>
      </c>
      <c r="G74" s="26">
        <v>1</v>
      </c>
      <c r="H74" s="119">
        <v>1.4</v>
      </c>
      <c r="I74" s="119">
        <v>1.68</v>
      </c>
      <c r="J74" s="119">
        <v>2.23</v>
      </c>
      <c r="K74" s="119">
        <v>2.57</v>
      </c>
      <c r="L74" s="46">
        <f t="shared" ref="L74:BW74" si="89">SUM(L75:L76)</f>
        <v>15</v>
      </c>
      <c r="M74" s="46">
        <f t="shared" si="89"/>
        <v>266884.8</v>
      </c>
      <c r="N74" s="46">
        <f t="shared" si="89"/>
        <v>37</v>
      </c>
      <c r="O74" s="46">
        <f t="shared" si="89"/>
        <v>1799863.5199999996</v>
      </c>
      <c r="P74" s="46">
        <f t="shared" si="89"/>
        <v>0</v>
      </c>
      <c r="Q74" s="46">
        <f t="shared" si="89"/>
        <v>0</v>
      </c>
      <c r="R74" s="46">
        <f t="shared" si="89"/>
        <v>0</v>
      </c>
      <c r="S74" s="46">
        <f t="shared" si="89"/>
        <v>0</v>
      </c>
      <c r="T74" s="46">
        <f t="shared" si="89"/>
        <v>0</v>
      </c>
      <c r="U74" s="46">
        <f t="shared" si="89"/>
        <v>0</v>
      </c>
      <c r="V74" s="46">
        <f t="shared" si="89"/>
        <v>0</v>
      </c>
      <c r="W74" s="46">
        <f t="shared" si="89"/>
        <v>0</v>
      </c>
      <c r="X74" s="46">
        <f t="shared" si="89"/>
        <v>0</v>
      </c>
      <c r="Y74" s="46">
        <f t="shared" si="89"/>
        <v>0</v>
      </c>
      <c r="Z74" s="46">
        <f t="shared" si="89"/>
        <v>9</v>
      </c>
      <c r="AA74" s="46">
        <f t="shared" si="89"/>
        <v>160130.87999999998</v>
      </c>
      <c r="AB74" s="46">
        <f t="shared" si="89"/>
        <v>0</v>
      </c>
      <c r="AC74" s="46">
        <f t="shared" si="89"/>
        <v>0</v>
      </c>
      <c r="AD74" s="46">
        <f t="shared" si="89"/>
        <v>3</v>
      </c>
      <c r="AE74" s="46">
        <f t="shared" si="89"/>
        <v>53376.959999999999</v>
      </c>
      <c r="AF74" s="46">
        <f t="shared" si="89"/>
        <v>0</v>
      </c>
      <c r="AG74" s="46">
        <f t="shared" si="89"/>
        <v>0</v>
      </c>
      <c r="AH74" s="46">
        <f t="shared" si="89"/>
        <v>100</v>
      </c>
      <c r="AI74" s="46">
        <f t="shared" si="89"/>
        <v>2135078.4</v>
      </c>
      <c r="AJ74" s="46">
        <f t="shared" si="89"/>
        <v>0</v>
      </c>
      <c r="AK74" s="46">
        <f t="shared" si="89"/>
        <v>0</v>
      </c>
      <c r="AL74" s="46">
        <f t="shared" si="89"/>
        <v>30</v>
      </c>
      <c r="AM74" s="46">
        <f t="shared" si="89"/>
        <v>533769.6</v>
      </c>
      <c r="AN74" s="46">
        <f t="shared" si="89"/>
        <v>0</v>
      </c>
      <c r="AO74" s="46">
        <f t="shared" si="89"/>
        <v>0</v>
      </c>
      <c r="AP74" s="46">
        <f t="shared" si="89"/>
        <v>0</v>
      </c>
      <c r="AQ74" s="46">
        <f t="shared" si="89"/>
        <v>0</v>
      </c>
      <c r="AR74" s="46">
        <f t="shared" si="89"/>
        <v>0</v>
      </c>
      <c r="AS74" s="46">
        <f t="shared" si="89"/>
        <v>0</v>
      </c>
      <c r="AT74" s="46">
        <f t="shared" si="89"/>
        <v>0</v>
      </c>
      <c r="AU74" s="46">
        <f t="shared" si="89"/>
        <v>0</v>
      </c>
      <c r="AV74" s="46">
        <f t="shared" si="89"/>
        <v>0</v>
      </c>
      <c r="AW74" s="46">
        <f t="shared" si="89"/>
        <v>0</v>
      </c>
      <c r="AX74" s="46">
        <f t="shared" si="89"/>
        <v>0</v>
      </c>
      <c r="AY74" s="46">
        <f t="shared" si="89"/>
        <v>0</v>
      </c>
      <c r="AZ74" s="46">
        <f t="shared" si="89"/>
        <v>38</v>
      </c>
      <c r="BA74" s="46">
        <f t="shared" si="89"/>
        <v>676108.15999999992</v>
      </c>
      <c r="BB74" s="46">
        <f t="shared" si="89"/>
        <v>40</v>
      </c>
      <c r="BC74" s="46">
        <f t="shared" si="89"/>
        <v>711692.79999999993</v>
      </c>
      <c r="BD74" s="46">
        <f t="shared" si="89"/>
        <v>0</v>
      </c>
      <c r="BE74" s="46">
        <f t="shared" si="89"/>
        <v>0</v>
      </c>
      <c r="BF74" s="46">
        <f t="shared" si="89"/>
        <v>0</v>
      </c>
      <c r="BG74" s="46">
        <f t="shared" si="89"/>
        <v>0</v>
      </c>
      <c r="BH74" s="46">
        <f t="shared" si="89"/>
        <v>130</v>
      </c>
      <c r="BI74" s="46">
        <f t="shared" si="89"/>
        <v>2313001.5999999996</v>
      </c>
      <c r="BJ74" s="46">
        <f t="shared" si="89"/>
        <v>0</v>
      </c>
      <c r="BK74" s="46">
        <f t="shared" si="89"/>
        <v>0</v>
      </c>
      <c r="BL74" s="46">
        <f t="shared" si="89"/>
        <v>302</v>
      </c>
      <c r="BM74" s="46">
        <f t="shared" si="89"/>
        <v>6447936.7679999992</v>
      </c>
      <c r="BN74" s="46">
        <f t="shared" si="89"/>
        <v>0</v>
      </c>
      <c r="BO74" s="46">
        <f t="shared" si="89"/>
        <v>0</v>
      </c>
      <c r="BP74" s="46">
        <f t="shared" si="89"/>
        <v>27</v>
      </c>
      <c r="BQ74" s="46">
        <f t="shared" si="89"/>
        <v>576471.16799999995</v>
      </c>
      <c r="BR74" s="46">
        <f t="shared" si="89"/>
        <v>3</v>
      </c>
      <c r="BS74" s="46">
        <f t="shared" si="89"/>
        <v>64052.351999999999</v>
      </c>
      <c r="BT74" s="46">
        <f t="shared" si="89"/>
        <v>68</v>
      </c>
      <c r="BU74" s="46">
        <f t="shared" si="89"/>
        <v>1451853.3119999997</v>
      </c>
      <c r="BV74" s="46">
        <f t="shared" si="89"/>
        <v>51</v>
      </c>
      <c r="BW74" s="46">
        <f t="shared" si="89"/>
        <v>1088889.9839999999</v>
      </c>
      <c r="BX74" s="46">
        <f t="shared" ref="BX74:CW74" si="90">SUM(BX75:BX76)</f>
        <v>0</v>
      </c>
      <c r="BY74" s="46">
        <f t="shared" si="90"/>
        <v>0</v>
      </c>
      <c r="BZ74" s="46">
        <f t="shared" si="90"/>
        <v>100</v>
      </c>
      <c r="CA74" s="46">
        <f t="shared" si="90"/>
        <v>2135078.4</v>
      </c>
      <c r="CB74" s="46">
        <f t="shared" si="90"/>
        <v>0</v>
      </c>
      <c r="CC74" s="46">
        <f t="shared" si="90"/>
        <v>0</v>
      </c>
      <c r="CD74" s="46">
        <f t="shared" si="90"/>
        <v>50</v>
      </c>
      <c r="CE74" s="46">
        <f t="shared" si="90"/>
        <v>1067539.2</v>
      </c>
      <c r="CF74" s="46">
        <f t="shared" si="90"/>
        <v>65</v>
      </c>
      <c r="CG74" s="46">
        <f t="shared" si="90"/>
        <v>1387800.96</v>
      </c>
      <c r="CH74" s="46">
        <f t="shared" si="90"/>
        <v>60</v>
      </c>
      <c r="CI74" s="46">
        <f t="shared" si="90"/>
        <v>1281047.04</v>
      </c>
      <c r="CJ74" s="46">
        <f t="shared" si="90"/>
        <v>150</v>
      </c>
      <c r="CK74" s="46">
        <f t="shared" si="90"/>
        <v>3202617.6</v>
      </c>
      <c r="CL74" s="46">
        <f t="shared" si="90"/>
        <v>48</v>
      </c>
      <c r="CM74" s="46">
        <f t="shared" si="90"/>
        <v>1024837.632</v>
      </c>
      <c r="CN74" s="46">
        <f t="shared" si="90"/>
        <v>138</v>
      </c>
      <c r="CO74" s="46">
        <f t="shared" si="90"/>
        <v>3911006.1119999997</v>
      </c>
      <c r="CP74" s="46">
        <f t="shared" si="90"/>
        <v>32</v>
      </c>
      <c r="CQ74" s="46">
        <f t="shared" si="90"/>
        <v>1045171.7119999998</v>
      </c>
      <c r="CR74" s="46">
        <f t="shared" si="90"/>
        <v>0</v>
      </c>
      <c r="CS74" s="46">
        <f t="shared" si="90"/>
        <v>0</v>
      </c>
      <c r="CT74" s="46">
        <f t="shared" si="90"/>
        <v>0</v>
      </c>
      <c r="CU74" s="46">
        <f t="shared" si="90"/>
        <v>0</v>
      </c>
      <c r="CV74" s="46">
        <f t="shared" si="90"/>
        <v>1496</v>
      </c>
      <c r="CW74" s="46">
        <f t="shared" si="90"/>
        <v>33334208.960000005</v>
      </c>
    </row>
    <row r="75" spans="1:101" s="4" customFormat="1" ht="60" x14ac:dyDescent="0.25">
      <c r="A75" s="43"/>
      <c r="B75" s="43">
        <v>43</v>
      </c>
      <c r="C75" s="159" t="s">
        <v>360</v>
      </c>
      <c r="D75" s="111" t="s">
        <v>184</v>
      </c>
      <c r="E75" s="112">
        <v>13520</v>
      </c>
      <c r="F75" s="28">
        <v>0.94</v>
      </c>
      <c r="G75" s="44">
        <v>1</v>
      </c>
      <c r="H75" s="112">
        <v>1.4</v>
      </c>
      <c r="I75" s="112">
        <v>1.68</v>
      </c>
      <c r="J75" s="112">
        <v>2.23</v>
      </c>
      <c r="K75" s="112">
        <v>2.57</v>
      </c>
      <c r="L75" s="40">
        <v>15</v>
      </c>
      <c r="M75" s="30">
        <f>SUM(L75*$E75*$F75*$G75*$H75*$M$10)</f>
        <v>266884.8</v>
      </c>
      <c r="N75" s="36"/>
      <c r="O75" s="30">
        <f>SUM(N75*$E75*$F75*$G75*$H75*$O$10)</f>
        <v>0</v>
      </c>
      <c r="P75" s="36"/>
      <c r="Q75" s="30">
        <f>SUM(P75*$E75*$F75*$G75*$H75*$Q$10)</f>
        <v>0</v>
      </c>
      <c r="R75" s="36"/>
      <c r="S75" s="30">
        <f>SUM(R75*$E75*$F75*$G75*$H75*$S$10)</f>
        <v>0</v>
      </c>
      <c r="T75" s="36"/>
      <c r="U75" s="30">
        <f>SUM(T75*$E75*$F75*$G75*$H75*$U$10)</f>
        <v>0</v>
      </c>
      <c r="V75" s="36"/>
      <c r="W75" s="33">
        <f>SUM(V75*$E75*$F75*$G75*$H75*$W$10)</f>
        <v>0</v>
      </c>
      <c r="X75" s="41"/>
      <c r="Y75" s="30">
        <f>SUM(X75*$E75*$F75*$G75*$H75*$Y$10)</f>
        <v>0</v>
      </c>
      <c r="Z75" s="33">
        <v>9</v>
      </c>
      <c r="AA75" s="30">
        <f>SUM(Z75*$E75*$F75*$G75*$H75*$AA$10)</f>
        <v>160130.87999999998</v>
      </c>
      <c r="AB75" s="36"/>
      <c r="AC75" s="30">
        <f>SUM(AB75*$E75*$F75*$G75*$H75*$AC$10)</f>
        <v>0</v>
      </c>
      <c r="AD75" s="36">
        <v>3</v>
      </c>
      <c r="AE75" s="30">
        <f>SUM(AD75*$E75*$F75*$G75*$H75*$AE$10)</f>
        <v>53376.959999999999</v>
      </c>
      <c r="AF75" s="36"/>
      <c r="AG75" s="30">
        <f>AF75*$E75*$F75*$G75*$I75*$AG$10</f>
        <v>0</v>
      </c>
      <c r="AH75" s="37">
        <v>100</v>
      </c>
      <c r="AI75" s="30">
        <f>AH75*$E75*$F75*$G75*$I75*$AI$10</f>
        <v>2135078.4</v>
      </c>
      <c r="AJ75" s="41"/>
      <c r="AK75" s="30">
        <f>SUM(AJ75*$E75*$F75*$G75*$H75*$AK$10)</f>
        <v>0</v>
      </c>
      <c r="AL75" s="36">
        <v>30</v>
      </c>
      <c r="AM75" s="33">
        <f>SUM(AL75*$E75*$F75*$G75*$H75*$AM$10)</f>
        <v>533769.6</v>
      </c>
      <c r="AN75" s="36"/>
      <c r="AO75" s="30">
        <f>SUM(AN75*$E75*$F75*$G75*$H75*$AO$10)</f>
        <v>0</v>
      </c>
      <c r="AP75" s="36"/>
      <c r="AQ75" s="30">
        <f>SUM(AP75*$E75*$F75*$G75*$H75*$AQ$10)</f>
        <v>0</v>
      </c>
      <c r="AR75" s="36"/>
      <c r="AS75" s="30">
        <f>SUM(AR75*$E75*$F75*$G75*$H75*$AS$10)</f>
        <v>0</v>
      </c>
      <c r="AT75" s="36"/>
      <c r="AU75" s="30">
        <f>SUM(AT75*$E75*$F75*$G75*$H75*$AU$10)</f>
        <v>0</v>
      </c>
      <c r="AV75" s="36"/>
      <c r="AW75" s="30">
        <f>SUM(AV75*$E75*$F75*$G75*$H75*$AW$10)</f>
        <v>0</v>
      </c>
      <c r="AX75" s="36"/>
      <c r="AY75" s="30">
        <f>SUM(AX75*$E75*$F75*$G75*$H75*$AY$10)</f>
        <v>0</v>
      </c>
      <c r="AZ75" s="36">
        <v>38</v>
      </c>
      <c r="BA75" s="30">
        <f>SUM(AZ75*$E75*$F75*$G75*$H75*$BA$10)</f>
        <v>676108.15999999992</v>
      </c>
      <c r="BB75" s="36">
        <v>40</v>
      </c>
      <c r="BC75" s="30">
        <f>SUM(BB75*$E75*$F75*$G75*$H75*$BC$10)</f>
        <v>711692.79999999993</v>
      </c>
      <c r="BD75" s="36"/>
      <c r="BE75" s="30">
        <f>SUM(BD75*$E75*$F75*$G75*$H75*$BE$10)</f>
        <v>0</v>
      </c>
      <c r="BF75" s="36"/>
      <c r="BG75" s="30">
        <f>SUM(BF75*$E75*$F75*$G75*$H75*$BG$10)</f>
        <v>0</v>
      </c>
      <c r="BH75" s="36">
        <v>130</v>
      </c>
      <c r="BI75" s="30">
        <f>SUM(BH75*$E75*$F75*$G75*$H75*$BI$10)</f>
        <v>2313001.5999999996</v>
      </c>
      <c r="BJ75" s="36"/>
      <c r="BK75" s="30">
        <f>BJ75*$E75*$F75*$G75*$I75*$BK$10</f>
        <v>0</v>
      </c>
      <c r="BL75" s="36">
        <v>302</v>
      </c>
      <c r="BM75" s="30">
        <f>BL75*$E75*$F75*$G75*$I75*$BM$10</f>
        <v>6447936.7679999992</v>
      </c>
      <c r="BN75" s="48"/>
      <c r="BO75" s="30">
        <f>BN75*$E75*$F75*$G75*$I75*$BO$10</f>
        <v>0</v>
      </c>
      <c r="BP75" s="37">
        <v>27</v>
      </c>
      <c r="BQ75" s="30">
        <f>BP75*$E75*$F75*$G75*$I75*$BQ$10</f>
        <v>576471.16799999995</v>
      </c>
      <c r="BR75" s="36">
        <v>3</v>
      </c>
      <c r="BS75" s="30">
        <f>BR75*$E75*$F75*$G75*$I75*$BS$10</f>
        <v>64052.351999999999</v>
      </c>
      <c r="BT75" s="37">
        <v>68</v>
      </c>
      <c r="BU75" s="30">
        <f>BT75*$E75*$F75*$G75*$I75*$BU$10</f>
        <v>1451853.3119999997</v>
      </c>
      <c r="BV75" s="36">
        <v>51</v>
      </c>
      <c r="BW75" s="30">
        <f>BV75*$E75*$F75*$G75*$I75*$BW$10</f>
        <v>1088889.9839999999</v>
      </c>
      <c r="BX75" s="37"/>
      <c r="BY75" s="30">
        <f>BX75*$E75*$F75*$G75*$I75*$BY$10</f>
        <v>0</v>
      </c>
      <c r="BZ75" s="37">
        <v>100</v>
      </c>
      <c r="CA75" s="30">
        <f>BZ75*$E75*$F75*$G75*$I75*$CA$10</f>
        <v>2135078.4</v>
      </c>
      <c r="CB75" s="36"/>
      <c r="CC75" s="30">
        <f>CB75*$E75*$F75*$G75*$I75*$CC$10</f>
        <v>0</v>
      </c>
      <c r="CD75" s="36">
        <v>50</v>
      </c>
      <c r="CE75" s="30">
        <f>CD75*$E75*$F75*$G75*$I75*$CE$10</f>
        <v>1067539.2</v>
      </c>
      <c r="CF75" s="37">
        <v>65</v>
      </c>
      <c r="CG75" s="30">
        <f>CF75*$E75*$F75*$G75*$I75*$CG$10</f>
        <v>1387800.96</v>
      </c>
      <c r="CH75" s="37">
        <v>60</v>
      </c>
      <c r="CI75" s="30">
        <f>CH75*$E75*$F75*$G75*$I75*$CI$10</f>
        <v>1281047.04</v>
      </c>
      <c r="CJ75" s="36">
        <v>150</v>
      </c>
      <c r="CK75" s="30">
        <f>CJ75*$E75*$F75*$G75*$I75*$CK$10</f>
        <v>3202617.6</v>
      </c>
      <c r="CL75" s="36">
        <v>48</v>
      </c>
      <c r="CM75" s="30">
        <f>CL75*$E75*$F75*$G75*$I75*$CM$10</f>
        <v>1024837.632</v>
      </c>
      <c r="CN75" s="37">
        <v>138</v>
      </c>
      <c r="CO75" s="30">
        <f>CN75*$E75*$F75*$G75*$J75*$CO$10</f>
        <v>3911006.1119999997</v>
      </c>
      <c r="CP75" s="37">
        <v>32</v>
      </c>
      <c r="CQ75" s="30">
        <f>CP75*$E75*$F75*$G75*$K75*$CQ$10</f>
        <v>1045171.7119999998</v>
      </c>
      <c r="CR75" s="33"/>
      <c r="CS75" s="30">
        <f>CR75*E75*F75*G75</f>
        <v>0</v>
      </c>
      <c r="CT75" s="33"/>
      <c r="CU75" s="30"/>
      <c r="CV75" s="85">
        <f t="shared" ref="CV75:CW76" si="91">SUM(N75+L75+X75+P75+R75+Z75+V75+T75+AB75+AF75+AD75+AH75+AJ75+AN75+BJ75+BP75+AL75+AX75+AZ75+CB75+CD75+BZ75+CF75+CH75+BT75+BV75+AP75+AR75+AT75+AV75+BL75+BN75+BR75+BB75+BD75+BF75+BH75+BX75+CJ75+CL75+CN75+CP75+CR75+CT75)</f>
        <v>1459</v>
      </c>
      <c r="CW75" s="85">
        <f>SUM(O75+M75+Y75+Q75+S75+AA75+W75+U75+AC75+AG75+AE75+AI75+AK75+AO75+BK75+BQ75+AM75+AY75+BA75+CC75+CE75+CA75+CG75+CI75+BU75+BW75+AQ75+AS75+AU75+AW75+BM75+BO75+BS75+BC75+BE75+BG75+BI75+BY75+CK75+CM75+CO75+CQ75+CS75+CU75)</f>
        <v>31534345.440000005</v>
      </c>
    </row>
    <row r="76" spans="1:101" s="4" customFormat="1" ht="24.75" customHeight="1" x14ac:dyDescent="0.25">
      <c r="A76" s="43"/>
      <c r="B76" s="43">
        <v>44</v>
      </c>
      <c r="C76" s="159" t="s">
        <v>361</v>
      </c>
      <c r="D76" s="115" t="s">
        <v>185</v>
      </c>
      <c r="E76" s="112">
        <v>13520</v>
      </c>
      <c r="F76" s="28">
        <v>2.57</v>
      </c>
      <c r="G76" s="44">
        <v>1</v>
      </c>
      <c r="H76" s="112">
        <v>1.4</v>
      </c>
      <c r="I76" s="112">
        <v>1.68</v>
      </c>
      <c r="J76" s="112">
        <v>2.23</v>
      </c>
      <c r="K76" s="112">
        <v>2.57</v>
      </c>
      <c r="L76" s="40">
        <v>0</v>
      </c>
      <c r="M76" s="30">
        <f>SUM(L76*$E76*$F76*$G76*$H76*$M$10)</f>
        <v>0</v>
      </c>
      <c r="N76" s="36">
        <v>37</v>
      </c>
      <c r="O76" s="30">
        <f>SUM(N76*$E76*$F76*$G76*$H76*$O$10)</f>
        <v>1799863.5199999996</v>
      </c>
      <c r="P76" s="36">
        <v>0</v>
      </c>
      <c r="Q76" s="30">
        <f>SUM(P76*$E76*$F76*$G76*$H76*$Q$10)</f>
        <v>0</v>
      </c>
      <c r="R76" s="36">
        <v>0</v>
      </c>
      <c r="S76" s="30">
        <f>SUM(R76*$E76*$F76*$G76*$H76*$S$10)</f>
        <v>0</v>
      </c>
      <c r="T76" s="36">
        <v>0</v>
      </c>
      <c r="U76" s="30">
        <f>SUM(T76*$E76*$F76*$G76*$H76*$U$10)</f>
        <v>0</v>
      </c>
      <c r="V76" s="36"/>
      <c r="W76" s="33">
        <f>SUM(V76*$E76*$F76*$G76*$H76*$W$10)</f>
        <v>0</v>
      </c>
      <c r="X76" s="41"/>
      <c r="Y76" s="30">
        <f>SUM(X76*$E76*$F76*$G76*$H76*$Y$10)</f>
        <v>0</v>
      </c>
      <c r="Z76" s="36">
        <v>0</v>
      </c>
      <c r="AA76" s="30">
        <f>SUM(Z76*$E76*$F76*$G76*$H76*$AA$10)</f>
        <v>0</v>
      </c>
      <c r="AB76" s="36">
        <v>0</v>
      </c>
      <c r="AC76" s="30">
        <f>SUM(AB76*$E76*$F76*$G76*$H76*$AC$10)</f>
        <v>0</v>
      </c>
      <c r="AD76" s="36">
        <v>0</v>
      </c>
      <c r="AE76" s="30">
        <f>SUM(AD76*$E76*$F76*$G76*$H76*$AE$10)</f>
        <v>0</v>
      </c>
      <c r="AF76" s="36">
        <v>0</v>
      </c>
      <c r="AG76" s="30">
        <f>AF76*$E76*$F76*$G76*$I76*$AG$10</f>
        <v>0</v>
      </c>
      <c r="AH76" s="36">
        <v>0</v>
      </c>
      <c r="AI76" s="30">
        <f>AH76*$E76*$F76*$G76*$I76*$AI$10</f>
        <v>0</v>
      </c>
      <c r="AJ76" s="41"/>
      <c r="AK76" s="30">
        <f>SUM(AJ76*$E76*$F76*$G76*$H76*$AK$10)</f>
        <v>0</v>
      </c>
      <c r="AL76" s="36"/>
      <c r="AM76" s="33">
        <f>SUM(AL76*$E76*$F76*$G76*$H76*$AM$10)</f>
        <v>0</v>
      </c>
      <c r="AN76" s="36">
        <v>0</v>
      </c>
      <c r="AO76" s="30">
        <f>SUM(AN76*$E76*$F76*$G76*$H76*$AO$10)</f>
        <v>0</v>
      </c>
      <c r="AP76" s="36">
        <v>0</v>
      </c>
      <c r="AQ76" s="30">
        <f>SUM(AP76*$E76*$F76*$G76*$H76*$AQ$10)</f>
        <v>0</v>
      </c>
      <c r="AR76" s="36"/>
      <c r="AS76" s="30">
        <f>SUM(AR76*$E76*$F76*$G76*$H76*$AS$10)</f>
        <v>0</v>
      </c>
      <c r="AT76" s="36"/>
      <c r="AU76" s="30">
        <f>SUM(AT76*$E76*$F76*$G76*$H76*$AU$10)</f>
        <v>0</v>
      </c>
      <c r="AV76" s="36"/>
      <c r="AW76" s="30">
        <f>SUM(AV76*$E76*$F76*$G76*$H76*$AW$10)</f>
        <v>0</v>
      </c>
      <c r="AX76" s="36">
        <v>0</v>
      </c>
      <c r="AY76" s="30">
        <f>SUM(AX76*$E76*$F76*$G76*$H76*$AY$10)</f>
        <v>0</v>
      </c>
      <c r="AZ76" s="36">
        <v>0</v>
      </c>
      <c r="BA76" s="30">
        <f>SUM(AZ76*$E76*$F76*$G76*$H76*$BA$10)</f>
        <v>0</v>
      </c>
      <c r="BB76" s="36">
        <v>0</v>
      </c>
      <c r="BC76" s="30">
        <f>SUM(BB76*$E76*$F76*$G76*$H76*$BC$10)</f>
        <v>0</v>
      </c>
      <c r="BD76" s="36">
        <v>0</v>
      </c>
      <c r="BE76" s="30">
        <f>SUM(BD76*$E76*$F76*$G76*$H76*$BE$10)</f>
        <v>0</v>
      </c>
      <c r="BF76" s="36">
        <v>0</v>
      </c>
      <c r="BG76" s="30">
        <f>SUM(BF76*$E76*$F76*$G76*$H76*$BG$10)</f>
        <v>0</v>
      </c>
      <c r="BH76" s="36"/>
      <c r="BI76" s="30">
        <f>SUM(BH76*$E76*$F76*$G76*$H76*$BI$10)</f>
        <v>0</v>
      </c>
      <c r="BJ76" s="36">
        <v>0</v>
      </c>
      <c r="BK76" s="30">
        <f>BJ76*$E76*$F76*$G76*$I76*$BK$10</f>
        <v>0</v>
      </c>
      <c r="BL76" s="36">
        <v>0</v>
      </c>
      <c r="BM76" s="30">
        <f>BL76*$E76*$F76*$G76*$I76*$BM$10</f>
        <v>0</v>
      </c>
      <c r="BN76" s="48">
        <v>0</v>
      </c>
      <c r="BO76" s="30">
        <f>BN76*$E76*$F76*$G76*$I76*$BO$10</f>
        <v>0</v>
      </c>
      <c r="BP76" s="36">
        <v>0</v>
      </c>
      <c r="BQ76" s="30">
        <f>BP76*$E76*$F76*$G76*$I76*$BQ$10</f>
        <v>0</v>
      </c>
      <c r="BR76" s="36"/>
      <c r="BS76" s="30">
        <f>BR76*$E76*$F76*$G76*$I76*$BS$10</f>
        <v>0</v>
      </c>
      <c r="BT76" s="36">
        <v>0</v>
      </c>
      <c r="BU76" s="30">
        <f>BT76*$E76*$F76*$G76*$I76*$BU$10</f>
        <v>0</v>
      </c>
      <c r="BV76" s="36">
        <v>0</v>
      </c>
      <c r="BW76" s="30">
        <f>BV76*$E76*$F76*$G76*$I76*$BW$10</f>
        <v>0</v>
      </c>
      <c r="BX76" s="36"/>
      <c r="BY76" s="30">
        <f>BX76*$E76*$F76*$G76*$I76*$BY$10</f>
        <v>0</v>
      </c>
      <c r="BZ76" s="36">
        <v>0</v>
      </c>
      <c r="CA76" s="30">
        <f>BZ76*$E76*$F76*$G76*$I76*$CA$10</f>
        <v>0</v>
      </c>
      <c r="CB76" s="36">
        <v>0</v>
      </c>
      <c r="CC76" s="30">
        <f>CB76*$E76*$F76*$G76*$I76*$CC$10</f>
        <v>0</v>
      </c>
      <c r="CD76" s="36">
        <v>0</v>
      </c>
      <c r="CE76" s="30">
        <f>CD76*$E76*$F76*$G76*$I76*$CE$10</f>
        <v>0</v>
      </c>
      <c r="CF76" s="36">
        <v>0</v>
      </c>
      <c r="CG76" s="30">
        <f>CF76*$E76*$F76*$G76*$I76*$CG$10</f>
        <v>0</v>
      </c>
      <c r="CH76" s="36"/>
      <c r="CI76" s="30">
        <f>CH76*$E76*$F76*$G76*$I76*$CI$10</f>
        <v>0</v>
      </c>
      <c r="CJ76" s="36"/>
      <c r="CK76" s="30">
        <f>CJ76*$E76*$F76*$G76*$I76*$CK$10</f>
        <v>0</v>
      </c>
      <c r="CL76" s="36">
        <v>0</v>
      </c>
      <c r="CM76" s="30">
        <f>CL76*$E76*$F76*$G76*$I76*$CM$10</f>
        <v>0</v>
      </c>
      <c r="CN76" s="36">
        <v>0</v>
      </c>
      <c r="CO76" s="30">
        <f>CN76*$E76*$F76*$G76*$J76*$CO$10</f>
        <v>0</v>
      </c>
      <c r="CP76" s="36">
        <v>0</v>
      </c>
      <c r="CQ76" s="30">
        <f>CP76*$E76*$F76*$G76*$K76*$CQ$10</f>
        <v>0</v>
      </c>
      <c r="CR76" s="33"/>
      <c r="CS76" s="30">
        <f>CR76*E76*F76*G76</f>
        <v>0</v>
      </c>
      <c r="CT76" s="33"/>
      <c r="CU76" s="30"/>
      <c r="CV76" s="85">
        <f t="shared" si="91"/>
        <v>37</v>
      </c>
      <c r="CW76" s="85">
        <f t="shared" si="91"/>
        <v>1799863.5199999996</v>
      </c>
    </row>
    <row r="77" spans="1:101" s="83" customFormat="1" x14ac:dyDescent="0.25">
      <c r="A77" s="80">
        <v>17</v>
      </c>
      <c r="B77" s="80"/>
      <c r="C77" s="160"/>
      <c r="D77" s="110" t="s">
        <v>186</v>
      </c>
      <c r="E77" s="112">
        <v>13520</v>
      </c>
      <c r="F77" s="45">
        <v>1.87</v>
      </c>
      <c r="G77" s="26">
        <v>1</v>
      </c>
      <c r="H77" s="119">
        <v>1.4</v>
      </c>
      <c r="I77" s="119">
        <v>1.68</v>
      </c>
      <c r="J77" s="119">
        <v>2.23</v>
      </c>
      <c r="K77" s="119">
        <v>2.57</v>
      </c>
      <c r="L77" s="46">
        <f>L78</f>
        <v>0</v>
      </c>
      <c r="M77" s="46">
        <f t="shared" ref="M77:BX77" si="92">M78</f>
        <v>0</v>
      </c>
      <c r="N77" s="46">
        <f t="shared" si="92"/>
        <v>0</v>
      </c>
      <c r="O77" s="46">
        <f t="shared" si="92"/>
        <v>0</v>
      </c>
      <c r="P77" s="46">
        <f t="shared" si="92"/>
        <v>0</v>
      </c>
      <c r="Q77" s="46">
        <f t="shared" si="92"/>
        <v>0</v>
      </c>
      <c r="R77" s="46">
        <f t="shared" si="92"/>
        <v>0</v>
      </c>
      <c r="S77" s="46">
        <f t="shared" si="92"/>
        <v>0</v>
      </c>
      <c r="T77" s="46">
        <f t="shared" si="92"/>
        <v>0</v>
      </c>
      <c r="U77" s="46">
        <f t="shared" si="92"/>
        <v>0</v>
      </c>
      <c r="V77" s="46">
        <f t="shared" si="92"/>
        <v>0</v>
      </c>
      <c r="W77" s="46">
        <f t="shared" si="92"/>
        <v>0</v>
      </c>
      <c r="X77" s="46">
        <f t="shared" si="92"/>
        <v>0</v>
      </c>
      <c r="Y77" s="46">
        <f t="shared" si="92"/>
        <v>0</v>
      </c>
      <c r="Z77" s="46">
        <f t="shared" si="92"/>
        <v>0</v>
      </c>
      <c r="AA77" s="46">
        <f t="shared" si="92"/>
        <v>0</v>
      </c>
      <c r="AB77" s="46">
        <f t="shared" si="92"/>
        <v>0</v>
      </c>
      <c r="AC77" s="46">
        <f t="shared" si="92"/>
        <v>0</v>
      </c>
      <c r="AD77" s="46">
        <f t="shared" si="92"/>
        <v>0</v>
      </c>
      <c r="AE77" s="46">
        <f t="shared" si="92"/>
        <v>0</v>
      </c>
      <c r="AF77" s="46">
        <f t="shared" si="92"/>
        <v>0</v>
      </c>
      <c r="AG77" s="46">
        <f t="shared" si="92"/>
        <v>0</v>
      </c>
      <c r="AH77" s="46">
        <f t="shared" si="92"/>
        <v>0</v>
      </c>
      <c r="AI77" s="46">
        <f t="shared" si="92"/>
        <v>0</v>
      </c>
      <c r="AJ77" s="46">
        <f t="shared" si="92"/>
        <v>0</v>
      </c>
      <c r="AK77" s="46">
        <f t="shared" si="92"/>
        <v>0</v>
      </c>
      <c r="AL77" s="46">
        <f t="shared" si="92"/>
        <v>0</v>
      </c>
      <c r="AM77" s="46">
        <f t="shared" si="92"/>
        <v>0</v>
      </c>
      <c r="AN77" s="46">
        <f t="shared" si="92"/>
        <v>0</v>
      </c>
      <c r="AO77" s="46">
        <f t="shared" si="92"/>
        <v>0</v>
      </c>
      <c r="AP77" s="46">
        <f t="shared" si="92"/>
        <v>0</v>
      </c>
      <c r="AQ77" s="46">
        <f t="shared" si="92"/>
        <v>0</v>
      </c>
      <c r="AR77" s="46">
        <f t="shared" si="92"/>
        <v>0</v>
      </c>
      <c r="AS77" s="46">
        <f t="shared" si="92"/>
        <v>0</v>
      </c>
      <c r="AT77" s="46">
        <f t="shared" si="92"/>
        <v>0</v>
      </c>
      <c r="AU77" s="46">
        <f t="shared" si="92"/>
        <v>0</v>
      </c>
      <c r="AV77" s="46">
        <f t="shared" si="92"/>
        <v>0</v>
      </c>
      <c r="AW77" s="46">
        <f t="shared" si="92"/>
        <v>0</v>
      </c>
      <c r="AX77" s="46">
        <f t="shared" si="92"/>
        <v>0</v>
      </c>
      <c r="AY77" s="46">
        <f t="shared" si="92"/>
        <v>0</v>
      </c>
      <c r="AZ77" s="46">
        <f t="shared" si="92"/>
        <v>7</v>
      </c>
      <c r="BA77" s="46">
        <f t="shared" si="92"/>
        <v>237167.84</v>
      </c>
      <c r="BB77" s="46">
        <f t="shared" si="92"/>
        <v>0</v>
      </c>
      <c r="BC77" s="46">
        <f t="shared" si="92"/>
        <v>0</v>
      </c>
      <c r="BD77" s="46">
        <f t="shared" si="92"/>
        <v>0</v>
      </c>
      <c r="BE77" s="46">
        <f t="shared" si="92"/>
        <v>0</v>
      </c>
      <c r="BF77" s="46">
        <f t="shared" si="92"/>
        <v>0</v>
      </c>
      <c r="BG77" s="46">
        <f t="shared" si="92"/>
        <v>0</v>
      </c>
      <c r="BH77" s="46">
        <f t="shared" si="92"/>
        <v>0</v>
      </c>
      <c r="BI77" s="46">
        <f t="shared" si="92"/>
        <v>0</v>
      </c>
      <c r="BJ77" s="46">
        <f t="shared" si="92"/>
        <v>0</v>
      </c>
      <c r="BK77" s="46">
        <f t="shared" si="92"/>
        <v>0</v>
      </c>
      <c r="BL77" s="46">
        <f t="shared" si="92"/>
        <v>0</v>
      </c>
      <c r="BM77" s="46">
        <f t="shared" si="92"/>
        <v>0</v>
      </c>
      <c r="BN77" s="46">
        <f t="shared" si="92"/>
        <v>0</v>
      </c>
      <c r="BO77" s="46">
        <f t="shared" si="92"/>
        <v>0</v>
      </c>
      <c r="BP77" s="46">
        <f t="shared" si="92"/>
        <v>0</v>
      </c>
      <c r="BQ77" s="46">
        <f t="shared" si="92"/>
        <v>0</v>
      </c>
      <c r="BR77" s="46">
        <f t="shared" si="92"/>
        <v>0</v>
      </c>
      <c r="BS77" s="46">
        <f t="shared" si="92"/>
        <v>0</v>
      </c>
      <c r="BT77" s="46">
        <f t="shared" si="92"/>
        <v>0</v>
      </c>
      <c r="BU77" s="46">
        <f t="shared" si="92"/>
        <v>0</v>
      </c>
      <c r="BV77" s="46">
        <f t="shared" si="92"/>
        <v>4</v>
      </c>
      <c r="BW77" s="46">
        <f t="shared" si="92"/>
        <v>162629.37599999999</v>
      </c>
      <c r="BX77" s="46">
        <f t="shared" si="92"/>
        <v>0</v>
      </c>
      <c r="BY77" s="46">
        <f t="shared" ref="BY77:CW77" si="93">BY78</f>
        <v>0</v>
      </c>
      <c r="BZ77" s="46">
        <f t="shared" si="93"/>
        <v>0</v>
      </c>
      <c r="CA77" s="46">
        <f t="shared" si="93"/>
        <v>0</v>
      </c>
      <c r="CB77" s="46">
        <f t="shared" si="93"/>
        <v>0</v>
      </c>
      <c r="CC77" s="46">
        <f t="shared" si="93"/>
        <v>0</v>
      </c>
      <c r="CD77" s="46">
        <f t="shared" si="93"/>
        <v>0</v>
      </c>
      <c r="CE77" s="46">
        <f t="shared" si="93"/>
        <v>0</v>
      </c>
      <c r="CF77" s="46">
        <f t="shared" si="93"/>
        <v>0</v>
      </c>
      <c r="CG77" s="46">
        <f t="shared" si="93"/>
        <v>0</v>
      </c>
      <c r="CH77" s="46">
        <f t="shared" si="93"/>
        <v>0</v>
      </c>
      <c r="CI77" s="46">
        <f t="shared" si="93"/>
        <v>0</v>
      </c>
      <c r="CJ77" s="46">
        <f t="shared" si="93"/>
        <v>0</v>
      </c>
      <c r="CK77" s="46">
        <f t="shared" si="93"/>
        <v>0</v>
      </c>
      <c r="CL77" s="46">
        <f t="shared" si="93"/>
        <v>0</v>
      </c>
      <c r="CM77" s="46">
        <f t="shared" si="93"/>
        <v>0</v>
      </c>
      <c r="CN77" s="46">
        <f t="shared" si="93"/>
        <v>0</v>
      </c>
      <c r="CO77" s="46">
        <f t="shared" si="93"/>
        <v>0</v>
      </c>
      <c r="CP77" s="46">
        <f t="shared" si="93"/>
        <v>0</v>
      </c>
      <c r="CQ77" s="46">
        <f t="shared" si="93"/>
        <v>0</v>
      </c>
      <c r="CR77" s="46">
        <f t="shared" si="93"/>
        <v>0</v>
      </c>
      <c r="CS77" s="46">
        <f t="shared" si="93"/>
        <v>0</v>
      </c>
      <c r="CT77" s="46">
        <f t="shared" si="93"/>
        <v>0</v>
      </c>
      <c r="CU77" s="46">
        <f t="shared" si="93"/>
        <v>0</v>
      </c>
      <c r="CV77" s="46">
        <f t="shared" si="93"/>
        <v>11</v>
      </c>
      <c r="CW77" s="46">
        <f t="shared" si="93"/>
        <v>399797.21600000001</v>
      </c>
    </row>
    <row r="78" spans="1:101" s="4" customFormat="1" ht="30" x14ac:dyDescent="0.25">
      <c r="A78" s="43"/>
      <c r="B78" s="43">
        <v>45</v>
      </c>
      <c r="C78" s="159" t="s">
        <v>362</v>
      </c>
      <c r="D78" s="111" t="s">
        <v>187</v>
      </c>
      <c r="E78" s="112">
        <v>13520</v>
      </c>
      <c r="F78" s="28">
        <v>1.79</v>
      </c>
      <c r="G78" s="44">
        <v>1</v>
      </c>
      <c r="H78" s="112">
        <v>1.4</v>
      </c>
      <c r="I78" s="112">
        <v>1.68</v>
      </c>
      <c r="J78" s="112">
        <v>2.23</v>
      </c>
      <c r="K78" s="112">
        <v>2.57</v>
      </c>
      <c r="L78" s="40">
        <v>0</v>
      </c>
      <c r="M78" s="30">
        <f>SUM(L78*$E78*$F78*$G78*$H78*$M$10)</f>
        <v>0</v>
      </c>
      <c r="N78" s="36">
        <v>0</v>
      </c>
      <c r="O78" s="30">
        <f>SUM(N78*$E78*$F78*$G78*$H78*$O$10)</f>
        <v>0</v>
      </c>
      <c r="P78" s="36">
        <v>0</v>
      </c>
      <c r="Q78" s="30">
        <f>SUM(P78*$E78*$F78*$G78*$H78*$Q$10)</f>
        <v>0</v>
      </c>
      <c r="R78" s="36">
        <v>0</v>
      </c>
      <c r="S78" s="30">
        <f>SUM(R78*$E78*$F78*$G78*$H78*$S$10)</f>
        <v>0</v>
      </c>
      <c r="T78" s="36">
        <v>0</v>
      </c>
      <c r="U78" s="30">
        <f>SUM(T78*$E78*$F78*$G78*$H78*$U$10)</f>
        <v>0</v>
      </c>
      <c r="V78" s="36"/>
      <c r="W78" s="33">
        <f>SUM(V78*$E78*$F78*$G78*$H78*$W$10)</f>
        <v>0</v>
      </c>
      <c r="X78" s="41"/>
      <c r="Y78" s="30">
        <f>SUM(X78*$E78*$F78*$G78*$H78*$Y$10)</f>
        <v>0</v>
      </c>
      <c r="Z78" s="36">
        <v>0</v>
      </c>
      <c r="AA78" s="30">
        <f>SUM(Z78*$E78*$F78*$G78*$H78*$AA$10)</f>
        <v>0</v>
      </c>
      <c r="AB78" s="36">
        <v>0</v>
      </c>
      <c r="AC78" s="30">
        <f>SUM(AB78*$E78*$F78*$G78*$H78*$AC$10)</f>
        <v>0</v>
      </c>
      <c r="AD78" s="36">
        <v>0</v>
      </c>
      <c r="AE78" s="30">
        <f>SUM(AD78*$E78*$F78*$G78*$H78*$AE$10)</f>
        <v>0</v>
      </c>
      <c r="AF78" s="36">
        <v>0</v>
      </c>
      <c r="AG78" s="30">
        <f>AF78*$E78*$F78*$G78*$I78*$AG$10</f>
        <v>0</v>
      </c>
      <c r="AH78" s="36">
        <v>0</v>
      </c>
      <c r="AI78" s="30">
        <f>AH78*$E78*$F78*$G78*$I78*$AI$10</f>
        <v>0</v>
      </c>
      <c r="AJ78" s="41"/>
      <c r="AK78" s="30">
        <f>SUM(AJ78*$E78*$F78*$G78*$H78*$AK$10)</f>
        <v>0</v>
      </c>
      <c r="AL78" s="36"/>
      <c r="AM78" s="33">
        <f>SUM(AL78*$E78*$F78*$G78*$H78*$AM$10)</f>
        <v>0</v>
      </c>
      <c r="AN78" s="36">
        <v>0</v>
      </c>
      <c r="AO78" s="30">
        <f>SUM(AN78*$E78*$F78*$G78*$H78*$AO$10)</f>
        <v>0</v>
      </c>
      <c r="AP78" s="36">
        <v>0</v>
      </c>
      <c r="AQ78" s="30">
        <f>SUM(AP78*$E78*$F78*$G78*$H78*$AQ$10)</f>
        <v>0</v>
      </c>
      <c r="AR78" s="36"/>
      <c r="AS78" s="30">
        <f>SUM(AR78*$E78*$F78*$G78*$H78*$AS$10)</f>
        <v>0</v>
      </c>
      <c r="AT78" s="36"/>
      <c r="AU78" s="30">
        <f>SUM(AT78*$E78*$F78*$G78*$H78*$AU$10)</f>
        <v>0</v>
      </c>
      <c r="AV78" s="36"/>
      <c r="AW78" s="30">
        <f>SUM(AV78*$E78*$F78*$G78*$H78*$AW$10)</f>
        <v>0</v>
      </c>
      <c r="AX78" s="36">
        <v>0</v>
      </c>
      <c r="AY78" s="30">
        <f>SUM(AX78*$E78*$F78*$G78*$H78*$AY$10)</f>
        <v>0</v>
      </c>
      <c r="AZ78" s="36">
        <v>7</v>
      </c>
      <c r="BA78" s="30">
        <f>SUM(AZ78*$E78*$F78*$G78*$H78*$BA$10)</f>
        <v>237167.84</v>
      </c>
      <c r="BB78" s="36">
        <v>0</v>
      </c>
      <c r="BC78" s="30">
        <f>SUM(BB78*$E78*$F78*$G78*$H78*$BC$10)</f>
        <v>0</v>
      </c>
      <c r="BD78" s="36">
        <v>0</v>
      </c>
      <c r="BE78" s="30">
        <f>SUM(BD78*$E78*$F78*$G78*$H78*$BE$10)</f>
        <v>0</v>
      </c>
      <c r="BF78" s="36">
        <v>0</v>
      </c>
      <c r="BG78" s="30">
        <f>SUM(BF78*$E78*$F78*$G78*$H78*$BG$10)</f>
        <v>0</v>
      </c>
      <c r="BH78" s="36"/>
      <c r="BI78" s="30">
        <f>SUM(BH78*$E78*$F78*$G78*$H78*$BI$10)</f>
        <v>0</v>
      </c>
      <c r="BJ78" s="36">
        <v>0</v>
      </c>
      <c r="BK78" s="30">
        <f>BJ78*$E78*$F78*$G78*$I78*$BK$10</f>
        <v>0</v>
      </c>
      <c r="BL78" s="36">
        <v>0</v>
      </c>
      <c r="BM78" s="30">
        <f>BL78*$E78*$F78*$G78*$I78*$BM$10</f>
        <v>0</v>
      </c>
      <c r="BN78" s="48">
        <v>0</v>
      </c>
      <c r="BO78" s="30">
        <f>BN78*$E78*$F78*$G78*$I78*$BO$10</f>
        <v>0</v>
      </c>
      <c r="BP78" s="36">
        <v>0</v>
      </c>
      <c r="BQ78" s="30">
        <f>BP78*$E78*$F78*$G78*$I78*$BQ$10</f>
        <v>0</v>
      </c>
      <c r="BR78" s="36">
        <v>0</v>
      </c>
      <c r="BS78" s="30">
        <f>BR78*$E78*$F78*$G78*$I78*$BS$10</f>
        <v>0</v>
      </c>
      <c r="BT78" s="36">
        <v>0</v>
      </c>
      <c r="BU78" s="30">
        <f>BT78*$E78*$F78*$G78*$I78*$BU$10</f>
        <v>0</v>
      </c>
      <c r="BV78" s="36">
        <v>4</v>
      </c>
      <c r="BW78" s="30">
        <f>BV78*$E78*$F78*$G78*$I78*$BW$10</f>
        <v>162629.37599999999</v>
      </c>
      <c r="BX78" s="36"/>
      <c r="BY78" s="30">
        <f>BX78*$E78*$F78*$G78*$I78*$BY$10</f>
        <v>0</v>
      </c>
      <c r="BZ78" s="36"/>
      <c r="CA78" s="30">
        <f>BZ78*$E78*$F78*$G78*$I78*$CA$10</f>
        <v>0</v>
      </c>
      <c r="CB78" s="36"/>
      <c r="CC78" s="30">
        <f>CB78*$E78*$F78*$G78*$I78*$CC$10</f>
        <v>0</v>
      </c>
      <c r="CD78" s="36">
        <v>0</v>
      </c>
      <c r="CE78" s="30">
        <f>CD78*$E78*$F78*$G78*$I78*$CE$10</f>
        <v>0</v>
      </c>
      <c r="CF78" s="36">
        <v>0</v>
      </c>
      <c r="CG78" s="30">
        <f>CF78*$E78*$F78*$G78*$I78*$CG$10</f>
        <v>0</v>
      </c>
      <c r="CH78" s="36"/>
      <c r="CI78" s="30">
        <f>CH78*$E78*$F78*$G78*$I78*$CI$10</f>
        <v>0</v>
      </c>
      <c r="CJ78" s="36"/>
      <c r="CK78" s="30">
        <f>CJ78*$E78*$F78*$G78*$I78*$CK$10</f>
        <v>0</v>
      </c>
      <c r="CL78" s="36">
        <v>0</v>
      </c>
      <c r="CM78" s="30">
        <f>CL78*$E78*$F78*$G78*$I78*$CM$10</f>
        <v>0</v>
      </c>
      <c r="CN78" s="36">
        <v>0</v>
      </c>
      <c r="CO78" s="30">
        <f>CN78*$E78*$F78*$G78*$J78*$CO$10</f>
        <v>0</v>
      </c>
      <c r="CP78" s="36"/>
      <c r="CQ78" s="30">
        <f>CP78*$E78*$F78*$G78*$K78*$CQ$10</f>
        <v>0</v>
      </c>
      <c r="CR78" s="33"/>
      <c r="CS78" s="30">
        <f>CR78*E78*F78*G78</f>
        <v>0</v>
      </c>
      <c r="CT78" s="33"/>
      <c r="CU78" s="30"/>
      <c r="CV78" s="85">
        <f t="shared" ref="CV78" si="94">SUM(N78+L78+X78+P78+R78+Z78+V78+T78+AB78+AF78+AD78+AH78+AJ78+AN78+BJ78+BP78+AL78+AX78+AZ78+CB78+CD78+BZ78+CF78+CH78+BT78+BV78+AP78+AR78+AT78+AV78+BL78+BN78+BR78+BB78+BD78+BF78+BH78+BX78+CJ78+CL78+CN78+CP78+CR78+CT78)</f>
        <v>11</v>
      </c>
      <c r="CW78" s="85">
        <f>SUM(O78+M78+Y78+Q78+S78+AA78+W78+U78+AC78+AG78+AE78+AI78+AK78+AO78+BK78+BQ78+AM78+AY78+BA78+CC78+CE78+CA78+CG78+CI78+BU78+BW78+AQ78+AS78+AU78+AW78+BM78+BO78+BS78+BC78+BE78+BG78+BI78+BY78+CK78+CM78+CO78+CQ78+CS78+CU78)</f>
        <v>399797.21600000001</v>
      </c>
    </row>
    <row r="79" spans="1:101" s="83" customFormat="1" x14ac:dyDescent="0.25">
      <c r="A79" s="80">
        <v>18</v>
      </c>
      <c r="B79" s="80"/>
      <c r="C79" s="160"/>
      <c r="D79" s="110" t="s">
        <v>188</v>
      </c>
      <c r="E79" s="112">
        <v>13520</v>
      </c>
      <c r="F79" s="45">
        <v>2.74</v>
      </c>
      <c r="G79" s="26">
        <v>1</v>
      </c>
      <c r="H79" s="119">
        <v>1.4</v>
      </c>
      <c r="I79" s="119">
        <v>1.68</v>
      </c>
      <c r="J79" s="119">
        <v>2.23</v>
      </c>
      <c r="K79" s="119">
        <v>2.57</v>
      </c>
      <c r="L79" s="46">
        <f t="shared" ref="L79:BW79" si="95">SUM(L80:L83)</f>
        <v>40</v>
      </c>
      <c r="M79" s="46">
        <f t="shared" si="95"/>
        <v>1059968</v>
      </c>
      <c r="N79" s="46">
        <f t="shared" si="95"/>
        <v>0</v>
      </c>
      <c r="O79" s="46">
        <f t="shared" si="95"/>
        <v>0</v>
      </c>
      <c r="P79" s="46">
        <f t="shared" si="95"/>
        <v>0</v>
      </c>
      <c r="Q79" s="46">
        <f t="shared" si="95"/>
        <v>0</v>
      </c>
      <c r="R79" s="46">
        <f t="shared" si="95"/>
        <v>0</v>
      </c>
      <c r="S79" s="46">
        <f t="shared" si="95"/>
        <v>0</v>
      </c>
      <c r="T79" s="46">
        <f t="shared" si="95"/>
        <v>0</v>
      </c>
      <c r="U79" s="46">
        <f t="shared" si="95"/>
        <v>0</v>
      </c>
      <c r="V79" s="46">
        <f t="shared" si="95"/>
        <v>0</v>
      </c>
      <c r="W79" s="46">
        <f t="shared" si="95"/>
        <v>0</v>
      </c>
      <c r="X79" s="46">
        <f t="shared" si="95"/>
        <v>0</v>
      </c>
      <c r="Y79" s="46">
        <f t="shared" si="95"/>
        <v>0</v>
      </c>
      <c r="Z79" s="46">
        <f t="shared" si="95"/>
        <v>70</v>
      </c>
      <c r="AA79" s="46">
        <f t="shared" si="95"/>
        <v>1968512</v>
      </c>
      <c r="AB79" s="46">
        <f t="shared" si="95"/>
        <v>0</v>
      </c>
      <c r="AC79" s="46">
        <f t="shared" si="95"/>
        <v>0</v>
      </c>
      <c r="AD79" s="46">
        <f t="shared" si="95"/>
        <v>20</v>
      </c>
      <c r="AE79" s="46">
        <f t="shared" si="95"/>
        <v>302848</v>
      </c>
      <c r="AF79" s="46">
        <f t="shared" si="95"/>
        <v>0</v>
      </c>
      <c r="AG79" s="46">
        <f t="shared" si="95"/>
        <v>0</v>
      </c>
      <c r="AH79" s="46">
        <f t="shared" si="95"/>
        <v>17</v>
      </c>
      <c r="AI79" s="46">
        <f t="shared" si="95"/>
        <v>308904.95999999996</v>
      </c>
      <c r="AJ79" s="46">
        <f t="shared" si="95"/>
        <v>11</v>
      </c>
      <c r="AK79" s="46">
        <f t="shared" si="95"/>
        <v>181708.79999999999</v>
      </c>
      <c r="AL79" s="46">
        <f t="shared" si="95"/>
        <v>0</v>
      </c>
      <c r="AM79" s="46">
        <f t="shared" si="95"/>
        <v>0</v>
      </c>
      <c r="AN79" s="46">
        <f t="shared" si="95"/>
        <v>0</v>
      </c>
      <c r="AO79" s="46">
        <f t="shared" si="95"/>
        <v>0</v>
      </c>
      <c r="AP79" s="46">
        <f t="shared" si="95"/>
        <v>0</v>
      </c>
      <c r="AQ79" s="46">
        <f t="shared" si="95"/>
        <v>0</v>
      </c>
      <c r="AR79" s="46">
        <f t="shared" si="95"/>
        <v>0</v>
      </c>
      <c r="AS79" s="46">
        <f t="shared" si="95"/>
        <v>0</v>
      </c>
      <c r="AT79" s="46">
        <f t="shared" si="95"/>
        <v>0</v>
      </c>
      <c r="AU79" s="46">
        <f t="shared" si="95"/>
        <v>0</v>
      </c>
      <c r="AV79" s="46">
        <f t="shared" si="95"/>
        <v>0</v>
      </c>
      <c r="AW79" s="46">
        <f t="shared" si="95"/>
        <v>0</v>
      </c>
      <c r="AX79" s="46">
        <f t="shared" si="95"/>
        <v>0</v>
      </c>
      <c r="AY79" s="46">
        <f t="shared" si="95"/>
        <v>0</v>
      </c>
      <c r="AZ79" s="46">
        <f t="shared" si="95"/>
        <v>19</v>
      </c>
      <c r="BA79" s="46">
        <f t="shared" si="95"/>
        <v>287705.59999999998</v>
      </c>
      <c r="BB79" s="46">
        <f t="shared" si="95"/>
        <v>0</v>
      </c>
      <c r="BC79" s="46">
        <f t="shared" si="95"/>
        <v>0</v>
      </c>
      <c r="BD79" s="46">
        <f t="shared" si="95"/>
        <v>0</v>
      </c>
      <c r="BE79" s="46">
        <f t="shared" si="95"/>
        <v>0</v>
      </c>
      <c r="BF79" s="46">
        <f t="shared" si="95"/>
        <v>0</v>
      </c>
      <c r="BG79" s="46">
        <f t="shared" si="95"/>
        <v>0</v>
      </c>
      <c r="BH79" s="46">
        <f t="shared" si="95"/>
        <v>15</v>
      </c>
      <c r="BI79" s="46">
        <f t="shared" si="95"/>
        <v>227136</v>
      </c>
      <c r="BJ79" s="46">
        <f t="shared" si="95"/>
        <v>0</v>
      </c>
      <c r="BK79" s="46">
        <f t="shared" si="95"/>
        <v>0</v>
      </c>
      <c r="BL79" s="46">
        <f t="shared" si="95"/>
        <v>110</v>
      </c>
      <c r="BM79" s="46">
        <f t="shared" si="95"/>
        <v>2907340.7999999998</v>
      </c>
      <c r="BN79" s="46">
        <f t="shared" si="95"/>
        <v>0</v>
      </c>
      <c r="BO79" s="46">
        <f t="shared" si="95"/>
        <v>0</v>
      </c>
      <c r="BP79" s="46">
        <f t="shared" si="95"/>
        <v>0</v>
      </c>
      <c r="BQ79" s="46">
        <f t="shared" si="95"/>
        <v>0</v>
      </c>
      <c r="BR79" s="46">
        <f t="shared" si="95"/>
        <v>5</v>
      </c>
      <c r="BS79" s="46">
        <f t="shared" si="95"/>
        <v>90854.399999999994</v>
      </c>
      <c r="BT79" s="46">
        <f t="shared" si="95"/>
        <v>16</v>
      </c>
      <c r="BU79" s="46">
        <f t="shared" si="95"/>
        <v>327075.83999999997</v>
      </c>
      <c r="BV79" s="46">
        <f t="shared" si="95"/>
        <v>7</v>
      </c>
      <c r="BW79" s="46">
        <f t="shared" si="95"/>
        <v>127196.15999999999</v>
      </c>
      <c r="BX79" s="46">
        <f t="shared" ref="BX79:CW79" si="96">SUM(BX80:BX83)</f>
        <v>4</v>
      </c>
      <c r="BY79" s="46">
        <f t="shared" si="96"/>
        <v>72683.520000000004</v>
      </c>
      <c r="BZ79" s="46">
        <f t="shared" si="96"/>
        <v>19</v>
      </c>
      <c r="CA79" s="46">
        <f t="shared" si="96"/>
        <v>345246.71999999997</v>
      </c>
      <c r="CB79" s="46">
        <f t="shared" si="96"/>
        <v>0</v>
      </c>
      <c r="CC79" s="46">
        <f t="shared" si="96"/>
        <v>0</v>
      </c>
      <c r="CD79" s="46">
        <f t="shared" si="96"/>
        <v>12</v>
      </c>
      <c r="CE79" s="46">
        <f t="shared" si="96"/>
        <v>254392.32000000001</v>
      </c>
      <c r="CF79" s="46">
        <f t="shared" si="96"/>
        <v>6</v>
      </c>
      <c r="CG79" s="46">
        <f t="shared" si="96"/>
        <v>109025.28</v>
      </c>
      <c r="CH79" s="46">
        <f t="shared" si="96"/>
        <v>0</v>
      </c>
      <c r="CI79" s="46">
        <f t="shared" si="96"/>
        <v>0</v>
      </c>
      <c r="CJ79" s="46">
        <f t="shared" si="96"/>
        <v>5</v>
      </c>
      <c r="CK79" s="46">
        <f t="shared" si="96"/>
        <v>90854.399999999994</v>
      </c>
      <c r="CL79" s="46">
        <f t="shared" si="96"/>
        <v>3</v>
      </c>
      <c r="CM79" s="46">
        <f t="shared" si="96"/>
        <v>54512.639999999999</v>
      </c>
      <c r="CN79" s="46">
        <f t="shared" si="96"/>
        <v>5</v>
      </c>
      <c r="CO79" s="46">
        <f t="shared" si="96"/>
        <v>120598.39999999999</v>
      </c>
      <c r="CP79" s="46">
        <f t="shared" si="96"/>
        <v>14</v>
      </c>
      <c r="CQ79" s="46">
        <f t="shared" si="96"/>
        <v>444753.91999999998</v>
      </c>
      <c r="CR79" s="46">
        <f t="shared" si="96"/>
        <v>0</v>
      </c>
      <c r="CS79" s="46">
        <f t="shared" si="96"/>
        <v>0</v>
      </c>
      <c r="CT79" s="46">
        <f t="shared" si="96"/>
        <v>0</v>
      </c>
      <c r="CU79" s="46">
        <f t="shared" si="96"/>
        <v>0</v>
      </c>
      <c r="CV79" s="46">
        <f t="shared" si="96"/>
        <v>398</v>
      </c>
      <c r="CW79" s="46">
        <f t="shared" si="96"/>
        <v>9281317.7600000016</v>
      </c>
    </row>
    <row r="80" spans="1:101" s="4" customFormat="1" ht="30" x14ac:dyDescent="0.25">
      <c r="A80" s="43"/>
      <c r="B80" s="43">
        <v>46</v>
      </c>
      <c r="C80" s="159" t="s">
        <v>363</v>
      </c>
      <c r="D80" s="115" t="s">
        <v>189</v>
      </c>
      <c r="E80" s="112">
        <v>13520</v>
      </c>
      <c r="F80" s="28">
        <v>1.6</v>
      </c>
      <c r="G80" s="44">
        <v>1</v>
      </c>
      <c r="H80" s="112">
        <v>1.4</v>
      </c>
      <c r="I80" s="112">
        <v>1.68</v>
      </c>
      <c r="J80" s="112">
        <v>2.23</v>
      </c>
      <c r="K80" s="112">
        <v>2.57</v>
      </c>
      <c r="L80" s="40">
        <v>30</v>
      </c>
      <c r="M80" s="30">
        <f>SUM(L80*$E80*$F80*$G80*$H80*$M$10)</f>
        <v>908544</v>
      </c>
      <c r="N80" s="36">
        <v>0</v>
      </c>
      <c r="O80" s="30">
        <f>SUM(N80*$E80*$F80*$G80*$H80*$O$10)</f>
        <v>0</v>
      </c>
      <c r="P80" s="36">
        <v>0</v>
      </c>
      <c r="Q80" s="30">
        <f>SUM(P80*$E80*$F80*$G80*$H80*$Q$10)</f>
        <v>0</v>
      </c>
      <c r="R80" s="36">
        <v>0</v>
      </c>
      <c r="S80" s="30">
        <f>SUM(R80*$E80*$F80*$G80*$H80*$S$10)</f>
        <v>0</v>
      </c>
      <c r="T80" s="36">
        <v>0</v>
      </c>
      <c r="U80" s="30">
        <f>SUM(T80*$E80*$F80*$G80*$H80*$U$10)</f>
        <v>0</v>
      </c>
      <c r="V80" s="36"/>
      <c r="W80" s="33">
        <f>SUM(V80*$E80*$F80*$G80*$H80*$W$10)</f>
        <v>0</v>
      </c>
      <c r="X80" s="41"/>
      <c r="Y80" s="30">
        <f>SUM(X80*$E80*$F80*$G80*$H80*$Y$10)</f>
        <v>0</v>
      </c>
      <c r="Z80" s="33">
        <v>60</v>
      </c>
      <c r="AA80" s="30">
        <f>SUM(Z80*$E80*$F80*$G80*$H80*$AA$10)</f>
        <v>1817088</v>
      </c>
      <c r="AB80" s="36">
        <v>0</v>
      </c>
      <c r="AC80" s="30">
        <f>SUM(AB80*$E80*$F80*$G80*$H80*$AC$10)</f>
        <v>0</v>
      </c>
      <c r="AD80" s="36">
        <v>0</v>
      </c>
      <c r="AE80" s="30">
        <f>SUM(AD80*$E80*$F80*$G80*$H80*$AE$10)</f>
        <v>0</v>
      </c>
      <c r="AF80" s="36">
        <v>0</v>
      </c>
      <c r="AG80" s="30">
        <f>AF80*$E80*$F80*$G80*$I80*$AG$10</f>
        <v>0</v>
      </c>
      <c r="AH80" s="36"/>
      <c r="AI80" s="30">
        <f>AH80*$E80*$F80*$G80*$I80*$AI$10</f>
        <v>0</v>
      </c>
      <c r="AJ80" s="41">
        <v>1</v>
      </c>
      <c r="AK80" s="30">
        <f>SUM(AJ80*$E80*$F80*$G80*$H80*$AK$10)</f>
        <v>30284.799999999999</v>
      </c>
      <c r="AL80" s="36"/>
      <c r="AM80" s="33">
        <f>SUM(AL80*$E80*$F80*$G80*$H80*$AM$10)</f>
        <v>0</v>
      </c>
      <c r="AN80" s="36">
        <v>0</v>
      </c>
      <c r="AO80" s="30">
        <f>SUM(AN80*$E80*$F80*$G80*$H80*$AO$10)</f>
        <v>0</v>
      </c>
      <c r="AP80" s="36">
        <v>0</v>
      </c>
      <c r="AQ80" s="30">
        <f>SUM(AP80*$E80*$F80*$G80*$H80*$AQ$10)</f>
        <v>0</v>
      </c>
      <c r="AR80" s="36"/>
      <c r="AS80" s="30">
        <f>SUM(AR80*$E80*$F80*$G80*$H80*$AS$10)</f>
        <v>0</v>
      </c>
      <c r="AT80" s="36"/>
      <c r="AU80" s="30">
        <f>SUM(AT80*$E80*$F80*$G80*$H80*$AU$10)</f>
        <v>0</v>
      </c>
      <c r="AV80" s="36"/>
      <c r="AW80" s="30">
        <f>SUM(AV80*$E80*$F80*$G80*$H80*$AW$10)</f>
        <v>0</v>
      </c>
      <c r="AX80" s="36"/>
      <c r="AY80" s="30">
        <f>SUM(AX80*$E80*$F80*$G80*$H80*$AY$10)</f>
        <v>0</v>
      </c>
      <c r="AZ80" s="36"/>
      <c r="BA80" s="30">
        <f>SUM(AZ80*$E80*$F80*$G80*$H80*$BA$10)</f>
        <v>0</v>
      </c>
      <c r="BB80" s="36">
        <v>0</v>
      </c>
      <c r="BC80" s="30">
        <f>SUM(BB80*$E80*$F80*$G80*$H80*$BC$10)</f>
        <v>0</v>
      </c>
      <c r="BD80" s="36">
        <v>0</v>
      </c>
      <c r="BE80" s="30">
        <f>SUM(BD80*$E80*$F80*$G80*$H80*$BE$10)</f>
        <v>0</v>
      </c>
      <c r="BF80" s="36">
        <v>0</v>
      </c>
      <c r="BG80" s="30">
        <f>SUM(BF80*$E80*$F80*$G80*$H80*$BG$10)</f>
        <v>0</v>
      </c>
      <c r="BH80" s="36"/>
      <c r="BI80" s="30">
        <f>SUM(BH80*$E80*$F80*$G80*$H80*$BI$10)</f>
        <v>0</v>
      </c>
      <c r="BJ80" s="36">
        <v>0</v>
      </c>
      <c r="BK80" s="30">
        <f>BJ80*$E80*$F80*$G80*$I80*$BK$10</f>
        <v>0</v>
      </c>
      <c r="BL80" s="37">
        <v>50</v>
      </c>
      <c r="BM80" s="30">
        <f>BL80*$E80*$F80*$G80*$I80*$BM$10</f>
        <v>1817088</v>
      </c>
      <c r="BN80" s="48"/>
      <c r="BO80" s="30">
        <f>BN80*$E80*$F80*$G80*$I80*$BO$10</f>
        <v>0</v>
      </c>
      <c r="BP80" s="36">
        <v>0</v>
      </c>
      <c r="BQ80" s="30">
        <f>BP80*$E80*$F80*$G80*$I80*$BQ$10</f>
        <v>0</v>
      </c>
      <c r="BR80" s="36">
        <v>0</v>
      </c>
      <c r="BS80" s="30">
        <f>BR80*$E80*$F80*$G80*$I80*$BS$10</f>
        <v>0</v>
      </c>
      <c r="BT80" s="36">
        <v>2</v>
      </c>
      <c r="BU80" s="30">
        <f>BT80*$E80*$F80*$G80*$I80*$BU$10</f>
        <v>72683.520000000004</v>
      </c>
      <c r="BV80" s="36">
        <v>0</v>
      </c>
      <c r="BW80" s="30">
        <f>BV80*$E80*$F80*$G80*$I80*$BW$10</f>
        <v>0</v>
      </c>
      <c r="BX80" s="36"/>
      <c r="BY80" s="30">
        <f>BX80*$E80*$F80*$G80*$I80*$BY$10</f>
        <v>0</v>
      </c>
      <c r="BZ80" s="36">
        <v>0</v>
      </c>
      <c r="CA80" s="30">
        <f>BZ80*$E80*$F80*$G80*$I80*$CA$10</f>
        <v>0</v>
      </c>
      <c r="CB80" s="36"/>
      <c r="CC80" s="30">
        <f>CB80*$E80*$F80*$G80*$I80*$CC$10</f>
        <v>0</v>
      </c>
      <c r="CD80" s="36">
        <v>2</v>
      </c>
      <c r="CE80" s="30">
        <f>CD80*$E80*$F80*$G80*$I80*$CE$10</f>
        <v>72683.520000000004</v>
      </c>
      <c r="CF80" s="36">
        <v>0</v>
      </c>
      <c r="CG80" s="30">
        <f>CF80*$E80*$F80*$G80*$I80*$CG$10</f>
        <v>0</v>
      </c>
      <c r="CH80" s="36"/>
      <c r="CI80" s="30">
        <f>CH80*$E80*$F80*$G80*$I80*$CI$10</f>
        <v>0</v>
      </c>
      <c r="CJ80" s="36"/>
      <c r="CK80" s="30">
        <f>CJ80*$E80*$F80*$G80*$I80*$CK$10</f>
        <v>0</v>
      </c>
      <c r="CL80" s="36"/>
      <c r="CM80" s="30">
        <f>CL80*$E80*$F80*$G80*$I80*$CM$10</f>
        <v>0</v>
      </c>
      <c r="CN80" s="36">
        <v>0</v>
      </c>
      <c r="CO80" s="30">
        <f>CN80*$E80*$F80*$G80*$J80*$CO$10</f>
        <v>0</v>
      </c>
      <c r="CP80" s="33">
        <v>2</v>
      </c>
      <c r="CQ80" s="30">
        <f>CP80*$E80*$F80*$G80*$K80*$CQ$10</f>
        <v>111188.48</v>
      </c>
      <c r="CR80" s="33"/>
      <c r="CS80" s="30">
        <f>CR80*E80*F80*G80</f>
        <v>0</v>
      </c>
      <c r="CT80" s="33"/>
      <c r="CU80" s="30"/>
      <c r="CV80" s="85">
        <f t="shared" ref="CV80:CW83" si="97">SUM(N80+L80+X80+P80+R80+Z80+V80+T80+AB80+AF80+AD80+AH80+AJ80+AN80+BJ80+BP80+AL80+AX80+AZ80+CB80+CD80+BZ80+CF80+CH80+BT80+BV80+AP80+AR80+AT80+AV80+BL80+BN80+BR80+BB80+BD80+BF80+BH80+BX80+CJ80+CL80+CN80+CP80+CR80+CT80)</f>
        <v>147</v>
      </c>
      <c r="CW80" s="85">
        <f t="shared" si="97"/>
        <v>4829560.32</v>
      </c>
    </row>
    <row r="81" spans="1:101" s="4" customFormat="1" ht="30" x14ac:dyDescent="0.25">
      <c r="A81" s="43"/>
      <c r="B81" s="43">
        <v>47</v>
      </c>
      <c r="C81" s="159" t="s">
        <v>364</v>
      </c>
      <c r="D81" s="115" t="s">
        <v>190</v>
      </c>
      <c r="E81" s="112">
        <v>13520</v>
      </c>
      <c r="F81" s="28">
        <v>3.25</v>
      </c>
      <c r="G81" s="44">
        <v>1</v>
      </c>
      <c r="H81" s="112">
        <v>1.4</v>
      </c>
      <c r="I81" s="112">
        <v>1.68</v>
      </c>
      <c r="J81" s="112">
        <v>2.23</v>
      </c>
      <c r="K81" s="112">
        <v>2.57</v>
      </c>
      <c r="L81" s="40"/>
      <c r="M81" s="30">
        <f>SUM(L81*$E81*$F81*$G81*$H81*$M$10)</f>
        <v>0</v>
      </c>
      <c r="N81" s="36"/>
      <c r="O81" s="30">
        <f>SUM(N81*$E81*$F81*$G81*$H81*$O$10)</f>
        <v>0</v>
      </c>
      <c r="P81" s="36"/>
      <c r="Q81" s="30">
        <f>SUM(P81*$E81*$F81*$G81*$H81*$Q$10)</f>
        <v>0</v>
      </c>
      <c r="R81" s="36"/>
      <c r="S81" s="30">
        <f>SUM(R81*$E81*$F81*$G81*$H81*$S$10)</f>
        <v>0</v>
      </c>
      <c r="T81" s="36"/>
      <c r="U81" s="30">
        <f>SUM(T81*$E81*$F81*$G81*$H81*$U$10)</f>
        <v>0</v>
      </c>
      <c r="V81" s="36"/>
      <c r="W81" s="33">
        <f>SUM(V81*$E81*$F81*$G81*$H81*$W$10)</f>
        <v>0</v>
      </c>
      <c r="X81" s="41"/>
      <c r="Y81" s="30">
        <f>SUM(X81*$E81*$F81*$G81*$H81*$Y$10)</f>
        <v>0</v>
      </c>
      <c r="Z81" s="33"/>
      <c r="AA81" s="30">
        <f>SUM(Z81*$E81*$F81*$G81*$H81*$AA$10)</f>
        <v>0</v>
      </c>
      <c r="AB81" s="36"/>
      <c r="AC81" s="30">
        <f>SUM(AB81*$E81*$F81*$G81*$H81*$AC$10)</f>
        <v>0</v>
      </c>
      <c r="AD81" s="36"/>
      <c r="AE81" s="30">
        <f>SUM(AD81*$E81*$F81*$G81*$H81*$AE$10)</f>
        <v>0</v>
      </c>
      <c r="AF81" s="36"/>
      <c r="AG81" s="30">
        <f>AF81*$E81*$F81*$G81*$I81*$AG$10</f>
        <v>0</v>
      </c>
      <c r="AH81" s="36"/>
      <c r="AI81" s="30">
        <f>AH81*$E81*$F81*$G81*$I81*$AI$10</f>
        <v>0</v>
      </c>
      <c r="AJ81" s="41"/>
      <c r="AK81" s="30">
        <f>SUM(AJ81*$E81*$F81*$G81*$H81*$AK$10)</f>
        <v>0</v>
      </c>
      <c r="AL81" s="36"/>
      <c r="AM81" s="33">
        <f>SUM(AL81*$E81*$F81*$G81*$H81*$AM$10)</f>
        <v>0</v>
      </c>
      <c r="AN81" s="36"/>
      <c r="AO81" s="30">
        <f>SUM(AN81*$E81*$F81*$G81*$H81*$AO$10)</f>
        <v>0</v>
      </c>
      <c r="AP81" s="36"/>
      <c r="AQ81" s="30">
        <f>SUM(AP81*$E81*$F81*$G81*$H81*$AQ$10)</f>
        <v>0</v>
      </c>
      <c r="AR81" s="36"/>
      <c r="AS81" s="30">
        <f>SUM(AR81*$E81*$F81*$G81*$H81*$AS$10)</f>
        <v>0</v>
      </c>
      <c r="AT81" s="36"/>
      <c r="AU81" s="30">
        <f>SUM(AT81*$E81*$F81*$G81*$H81*$AU$10)</f>
        <v>0</v>
      </c>
      <c r="AV81" s="36"/>
      <c r="AW81" s="30">
        <f>SUM(AV81*$E81*$F81*$G81*$H81*$AW$10)</f>
        <v>0</v>
      </c>
      <c r="AX81" s="36"/>
      <c r="AY81" s="30">
        <f>SUM(AX81*$E81*$F81*$G81*$H81*$AY$10)</f>
        <v>0</v>
      </c>
      <c r="AZ81" s="36"/>
      <c r="BA81" s="30">
        <f>SUM(AZ81*$E81*$F81*$G81*$H81*$BA$10)</f>
        <v>0</v>
      </c>
      <c r="BB81" s="36"/>
      <c r="BC81" s="30">
        <f>SUM(BB81*$E81*$F81*$G81*$H81*$BC$10)</f>
        <v>0</v>
      </c>
      <c r="BD81" s="36"/>
      <c r="BE81" s="30">
        <f>SUM(BD81*$E81*$F81*$G81*$H81*$BE$10)</f>
        <v>0</v>
      </c>
      <c r="BF81" s="36"/>
      <c r="BG81" s="30">
        <f>SUM(BF81*$E81*$F81*$G81*$H81*$BG$10)</f>
        <v>0</v>
      </c>
      <c r="BH81" s="36"/>
      <c r="BI81" s="30">
        <f>SUM(BH81*$E81*$F81*$G81*$H81*$BI$10)</f>
        <v>0</v>
      </c>
      <c r="BJ81" s="36"/>
      <c r="BK81" s="30">
        <f>BJ81*$E81*$F81*$G81*$I81*$BK$10</f>
        <v>0</v>
      </c>
      <c r="BL81" s="36"/>
      <c r="BM81" s="30">
        <f>BL81*$E81*$F81*$G81*$I81*$BM$10</f>
        <v>0</v>
      </c>
      <c r="BN81" s="48"/>
      <c r="BO81" s="30">
        <f>BN81*$E81*$F81*$G81*$I81*$BO$10</f>
        <v>0</v>
      </c>
      <c r="BP81" s="36"/>
      <c r="BQ81" s="30">
        <f>BP81*$E81*$F81*$G81*$I81*$BQ$10</f>
        <v>0</v>
      </c>
      <c r="BR81" s="36"/>
      <c r="BS81" s="30">
        <f>BR81*$E81*$F81*$G81*$I81*$BS$10</f>
        <v>0</v>
      </c>
      <c r="BT81" s="36"/>
      <c r="BU81" s="30">
        <f>BT81*$E81*$F81*$G81*$I81*$BU$10</f>
        <v>0</v>
      </c>
      <c r="BV81" s="36"/>
      <c r="BW81" s="30">
        <f>BV81*$E81*$F81*$G81*$I81*$BW$10</f>
        <v>0</v>
      </c>
      <c r="BX81" s="36"/>
      <c r="BY81" s="30">
        <f>BX81*$E81*$F81*$G81*$I81*$BY$10</f>
        <v>0</v>
      </c>
      <c r="BZ81" s="36"/>
      <c r="CA81" s="30">
        <f>BZ81*$E81*$F81*$G81*$I81*$CA$10</f>
        <v>0</v>
      </c>
      <c r="CB81" s="36"/>
      <c r="CC81" s="30">
        <f>CB81*$E81*$F81*$G81*$I81*$CC$10</f>
        <v>0</v>
      </c>
      <c r="CD81" s="36"/>
      <c r="CE81" s="30">
        <f>CD81*$E81*$F81*$G81*$I81*$CE$10</f>
        <v>0</v>
      </c>
      <c r="CF81" s="36"/>
      <c r="CG81" s="30">
        <f>CF81*$E81*$F81*$G81*$I81*$CG$10</f>
        <v>0</v>
      </c>
      <c r="CH81" s="36"/>
      <c r="CI81" s="30">
        <f>CH81*$E81*$F81*$G81*$I81*$CI$10</f>
        <v>0</v>
      </c>
      <c r="CJ81" s="36"/>
      <c r="CK81" s="30">
        <f>CJ81*$E81*$F81*$G81*$I81*$CK$10</f>
        <v>0</v>
      </c>
      <c r="CL81" s="36"/>
      <c r="CM81" s="30">
        <f>CL81*$E81*$F81*$G81*$I81*$CM$10</f>
        <v>0</v>
      </c>
      <c r="CN81" s="36"/>
      <c r="CO81" s="30">
        <f>CN81*$E81*$F81*$G81*$J81*$CO$10</f>
        <v>0</v>
      </c>
      <c r="CP81" s="33"/>
      <c r="CQ81" s="30">
        <f>CP81*$E81*$F81*$G81*$K81*$CQ$10</f>
        <v>0</v>
      </c>
      <c r="CR81" s="33"/>
      <c r="CS81" s="30">
        <f>CR81*E81*F81*G81</f>
        <v>0</v>
      </c>
      <c r="CT81" s="33"/>
      <c r="CU81" s="30"/>
      <c r="CV81" s="85">
        <f t="shared" si="97"/>
        <v>0</v>
      </c>
      <c r="CW81" s="85">
        <f t="shared" si="97"/>
        <v>0</v>
      </c>
    </row>
    <row r="82" spans="1:101" s="4" customFormat="1" ht="30" x14ac:dyDescent="0.25">
      <c r="A82" s="43"/>
      <c r="B82" s="43">
        <v>48</v>
      </c>
      <c r="C82" s="159" t="s">
        <v>365</v>
      </c>
      <c r="D82" s="111" t="s">
        <v>191</v>
      </c>
      <c r="E82" s="112">
        <v>13520</v>
      </c>
      <c r="F82" s="28">
        <v>3.18</v>
      </c>
      <c r="G82" s="44">
        <v>1</v>
      </c>
      <c r="H82" s="112">
        <v>1.4</v>
      </c>
      <c r="I82" s="112">
        <v>1.68</v>
      </c>
      <c r="J82" s="112">
        <v>2.23</v>
      </c>
      <c r="K82" s="112">
        <v>2.57</v>
      </c>
      <c r="L82" s="40"/>
      <c r="M82" s="30">
        <f>SUM(L82*$E82*$F82*$G82*$H82*$M$10)</f>
        <v>0</v>
      </c>
      <c r="N82" s="40"/>
      <c r="O82" s="30">
        <f>SUM(N82*$E82*$F82*$G82*$H82*$O$10)</f>
        <v>0</v>
      </c>
      <c r="P82" s="40"/>
      <c r="Q82" s="30">
        <f>SUM(P82*$E82*$F82*$G82*$H82*$Q$10)</f>
        <v>0</v>
      </c>
      <c r="R82" s="40"/>
      <c r="S82" s="30">
        <f>SUM(R82*$E82*$F82*$G82*$H82*$S$10)</f>
        <v>0</v>
      </c>
      <c r="T82" s="40"/>
      <c r="U82" s="30">
        <f>SUM(T82*$E82*$F82*$G82*$H82*$U$10)</f>
        <v>0</v>
      </c>
      <c r="V82" s="36"/>
      <c r="W82" s="33">
        <f>SUM(V82*$E82*$F82*$G82*$H82*$W$10)</f>
        <v>0</v>
      </c>
      <c r="X82" s="41"/>
      <c r="Y82" s="30">
        <f>SUM(X82*$E82*$F82*$G82*$H82*$Y$10)</f>
        <v>0</v>
      </c>
      <c r="Z82" s="49"/>
      <c r="AA82" s="30">
        <f>SUM(Z82*$E82*$F82*$G82*$H82*$AA$10)</f>
        <v>0</v>
      </c>
      <c r="AB82" s="40"/>
      <c r="AC82" s="30">
        <f>SUM(AB82*$E82*$F82*$G82*$H82*$AC$10)</f>
        <v>0</v>
      </c>
      <c r="AD82" s="40"/>
      <c r="AE82" s="30">
        <f>SUM(AD82*$E82*$F82*$G82*$H82*$AE$10)</f>
        <v>0</v>
      </c>
      <c r="AF82" s="40"/>
      <c r="AG82" s="30">
        <f>AF82*$E82*$F82*$G82*$I82*$AG$10</f>
        <v>0</v>
      </c>
      <c r="AH82" s="40"/>
      <c r="AI82" s="30">
        <f>AH82*$E82*$F82*$G82*$I82*$AI$10</f>
        <v>0</v>
      </c>
      <c r="AJ82" s="41"/>
      <c r="AK82" s="30">
        <f>SUM(AJ82*$E82*$F82*$G82*$H82*$AK$10)</f>
        <v>0</v>
      </c>
      <c r="AL82" s="40"/>
      <c r="AM82" s="33">
        <f>SUM(AL82*$E82*$F82*$G82*$H82*$AM$10)</f>
        <v>0</v>
      </c>
      <c r="AN82" s="40"/>
      <c r="AO82" s="30">
        <f>SUM(AN82*$E82*$F82*$G82*$H82*$AO$10)</f>
        <v>0</v>
      </c>
      <c r="AP82" s="40"/>
      <c r="AQ82" s="30">
        <f>SUM(AP82*$E82*$F82*$G82*$H82*$AQ$10)</f>
        <v>0</v>
      </c>
      <c r="AR82" s="40"/>
      <c r="AS82" s="30">
        <f>SUM(AR82*$E82*$F82*$G82*$H82*$AS$10)</f>
        <v>0</v>
      </c>
      <c r="AT82" s="40"/>
      <c r="AU82" s="30">
        <f>SUM(AT82*$E82*$F82*$G82*$H82*$AU$10)</f>
        <v>0</v>
      </c>
      <c r="AV82" s="40"/>
      <c r="AW82" s="30">
        <f>SUM(AV82*$E82*$F82*$G82*$H82*$AW$10)</f>
        <v>0</v>
      </c>
      <c r="AX82" s="40"/>
      <c r="AY82" s="30">
        <f>SUM(AX82*$E82*$F82*$G82*$H82*$AY$10)</f>
        <v>0</v>
      </c>
      <c r="AZ82" s="40"/>
      <c r="BA82" s="30">
        <f>SUM(AZ82*$E82*$F82*$G82*$H82*$BA$10)</f>
        <v>0</v>
      </c>
      <c r="BB82" s="40"/>
      <c r="BC82" s="30">
        <f>SUM(BB82*$E82*$F82*$G82*$H82*$BC$10)</f>
        <v>0</v>
      </c>
      <c r="BD82" s="40"/>
      <c r="BE82" s="30">
        <f>SUM(BD82*$E82*$F82*$G82*$H82*$BE$10)</f>
        <v>0</v>
      </c>
      <c r="BF82" s="40"/>
      <c r="BG82" s="30">
        <f>SUM(BF82*$E82*$F82*$G82*$H82*$BG$10)</f>
        <v>0</v>
      </c>
      <c r="BH82" s="40"/>
      <c r="BI82" s="30">
        <f>SUM(BH82*$E82*$F82*$G82*$H82*$BI$10)</f>
        <v>0</v>
      </c>
      <c r="BJ82" s="40"/>
      <c r="BK82" s="30">
        <f>BJ82*$E82*$F82*$G82*$I82*$BK$10</f>
        <v>0</v>
      </c>
      <c r="BL82" s="40"/>
      <c r="BM82" s="30">
        <f>BL82*$E82*$F82*$G82*$I82*$BM$10</f>
        <v>0</v>
      </c>
      <c r="BN82" s="50"/>
      <c r="BO82" s="30">
        <f>BN82*$E82*$F82*$G82*$I82*$BO$10</f>
        <v>0</v>
      </c>
      <c r="BP82" s="40"/>
      <c r="BQ82" s="30">
        <f>BP82*$E82*$F82*$G82*$I82*$BQ$10</f>
        <v>0</v>
      </c>
      <c r="BR82" s="40"/>
      <c r="BS82" s="30">
        <f>BR82*$E82*$F82*$G82*$I82*$BS$10</f>
        <v>0</v>
      </c>
      <c r="BT82" s="40"/>
      <c r="BU82" s="30">
        <f>BT82*$E82*$F82*$G82*$I82*$BU$10</f>
        <v>0</v>
      </c>
      <c r="BV82" s="40"/>
      <c r="BW82" s="30">
        <f>BV82*$E82*$F82*$G82*$I82*$BW$10</f>
        <v>0</v>
      </c>
      <c r="BX82" s="40"/>
      <c r="BY82" s="30">
        <f>BX82*$E82*$F82*$G82*$I82*$BY$10</f>
        <v>0</v>
      </c>
      <c r="BZ82" s="40"/>
      <c r="CA82" s="30">
        <f>BZ82*$E82*$F82*$G82*$I82*$CA$10</f>
        <v>0</v>
      </c>
      <c r="CB82" s="40"/>
      <c r="CC82" s="30">
        <f>CB82*$E82*$F82*$G82*$I82*$CC$10</f>
        <v>0</v>
      </c>
      <c r="CD82" s="40"/>
      <c r="CE82" s="30">
        <f>CD82*$E82*$F82*$G82*$I82*$CE$10</f>
        <v>0</v>
      </c>
      <c r="CF82" s="40"/>
      <c r="CG82" s="30">
        <f>CF82*$E82*$F82*$G82*$I82*$CG$10</f>
        <v>0</v>
      </c>
      <c r="CH82" s="40"/>
      <c r="CI82" s="30">
        <f>CH82*$E82*$F82*$G82*$I82*$CI$10</f>
        <v>0</v>
      </c>
      <c r="CJ82" s="40"/>
      <c r="CK82" s="30">
        <f>CJ82*$E82*$F82*$G82*$I82*$CK$10</f>
        <v>0</v>
      </c>
      <c r="CL82" s="40"/>
      <c r="CM82" s="30">
        <f>CL82*$E82*$F82*$G82*$I82*$CM$10</f>
        <v>0</v>
      </c>
      <c r="CN82" s="40"/>
      <c r="CO82" s="30">
        <f>CN82*$E82*$F82*$G82*$J82*$CO$10</f>
        <v>0</v>
      </c>
      <c r="CP82" s="49"/>
      <c r="CQ82" s="30">
        <f>CP82*$E82*$F82*$G82*$K82*$CQ$10</f>
        <v>0</v>
      </c>
      <c r="CR82" s="33"/>
      <c r="CS82" s="30">
        <f>CR82*E82*F82*G82</f>
        <v>0</v>
      </c>
      <c r="CT82" s="33"/>
      <c r="CU82" s="30"/>
      <c r="CV82" s="85">
        <f t="shared" si="97"/>
        <v>0</v>
      </c>
      <c r="CW82" s="85">
        <f t="shared" si="97"/>
        <v>0</v>
      </c>
    </row>
    <row r="83" spans="1:101" s="4" customFormat="1" ht="30" x14ac:dyDescent="0.25">
      <c r="A83" s="43"/>
      <c r="B83" s="43">
        <v>49</v>
      </c>
      <c r="C83" s="159" t="s">
        <v>366</v>
      </c>
      <c r="D83" s="111" t="s">
        <v>192</v>
      </c>
      <c r="E83" s="112">
        <v>13520</v>
      </c>
      <c r="F83" s="28">
        <v>0.8</v>
      </c>
      <c r="G83" s="44">
        <v>1</v>
      </c>
      <c r="H83" s="112">
        <v>1.4</v>
      </c>
      <c r="I83" s="112">
        <v>1.68</v>
      </c>
      <c r="J83" s="112">
        <v>2.23</v>
      </c>
      <c r="K83" s="112">
        <v>2.57</v>
      </c>
      <c r="L83" s="40">
        <v>10</v>
      </c>
      <c r="M83" s="30">
        <f>SUM(L83*$E83*$F83*$G83*$H83*$M$10)</f>
        <v>151424</v>
      </c>
      <c r="N83" s="40"/>
      <c r="O83" s="30">
        <f>SUM(N83*$E83*$F83*$G83*$H83*$O$10)</f>
        <v>0</v>
      </c>
      <c r="P83" s="40"/>
      <c r="Q83" s="30">
        <f>SUM(P83*$E83*$F83*$G83*$H83*$Q$10)</f>
        <v>0</v>
      </c>
      <c r="R83" s="40"/>
      <c r="S83" s="30">
        <f>SUM(R83*$E83*$F83*$G83*$H83*$S$10)</f>
        <v>0</v>
      </c>
      <c r="T83" s="40"/>
      <c r="U83" s="30">
        <f>SUM(T83*$E83*$F83*$G83*$H83*$U$10)</f>
        <v>0</v>
      </c>
      <c r="V83" s="36"/>
      <c r="W83" s="33">
        <f>SUM(V83*$E83*$F83*$G83*$H83*$W$10)</f>
        <v>0</v>
      </c>
      <c r="X83" s="41"/>
      <c r="Y83" s="30">
        <f>SUM(X83*$E83*$F83*$G83*$H83*$Y$10)</f>
        <v>0</v>
      </c>
      <c r="Z83" s="49">
        <v>10</v>
      </c>
      <c r="AA83" s="30">
        <f>SUM(Z83*$E83*$F83*$G83*$H83*$AA$10)</f>
        <v>151424</v>
      </c>
      <c r="AB83" s="40"/>
      <c r="AC83" s="30">
        <f>SUM(AB83*$E83*$F83*$G83*$H83*$AC$10)</f>
        <v>0</v>
      </c>
      <c r="AD83" s="40">
        <v>20</v>
      </c>
      <c r="AE83" s="30">
        <f>SUM(AD83*$E83*$F83*$G83*$H83*$AE$10)</f>
        <v>302848</v>
      </c>
      <c r="AF83" s="40"/>
      <c r="AG83" s="30">
        <f>AF83*$E83*$F83*$G83*$I83*$AG$10</f>
        <v>0</v>
      </c>
      <c r="AH83" s="42">
        <v>17</v>
      </c>
      <c r="AI83" s="30">
        <f>AH83*$E83*$F83*$G83*$I83*$AI$10</f>
        <v>308904.95999999996</v>
      </c>
      <c r="AJ83" s="41">
        <v>10</v>
      </c>
      <c r="AK83" s="30">
        <f>SUM(AJ83*$E83*$F83*$G83*$H83*$AK$10)</f>
        <v>151424</v>
      </c>
      <c r="AL83" s="40"/>
      <c r="AM83" s="33">
        <f>SUM(AL83*$E83*$F83*$G83*$H83*$AM$10)</f>
        <v>0</v>
      </c>
      <c r="AN83" s="40"/>
      <c r="AO83" s="30">
        <f>SUM(AN83*$E83*$F83*$G83*$H83*$AO$10)</f>
        <v>0</v>
      </c>
      <c r="AP83" s="40"/>
      <c r="AQ83" s="30">
        <f>SUM(AP83*$E83*$F83*$G83*$H83*$AQ$10)</f>
        <v>0</v>
      </c>
      <c r="AR83" s="40"/>
      <c r="AS83" s="30">
        <f>SUM(AR83*$E83*$F83*$G83*$H83*$AS$10)</f>
        <v>0</v>
      </c>
      <c r="AT83" s="40"/>
      <c r="AU83" s="30">
        <f>SUM(AT83*$E83*$F83*$G83*$H83*$AU$10)</f>
        <v>0</v>
      </c>
      <c r="AV83" s="40"/>
      <c r="AW83" s="30">
        <f>SUM(AV83*$E83*$F83*$G83*$H83*$AW$10)</f>
        <v>0</v>
      </c>
      <c r="AX83" s="40"/>
      <c r="AY83" s="30">
        <f>SUM(AX83*$E83*$F83*$G83*$H83*$AY$10)</f>
        <v>0</v>
      </c>
      <c r="AZ83" s="40">
        <v>19</v>
      </c>
      <c r="BA83" s="30">
        <f>SUM(AZ83*$E83*$F83*$G83*$H83*$BA$10)</f>
        <v>287705.59999999998</v>
      </c>
      <c r="BB83" s="40"/>
      <c r="BC83" s="30">
        <f>SUM(BB83*$E83*$F83*$G83*$H83*$BC$10)</f>
        <v>0</v>
      </c>
      <c r="BD83" s="40"/>
      <c r="BE83" s="30">
        <f>SUM(BD83*$E83*$F83*$G83*$H83*$BE$10)</f>
        <v>0</v>
      </c>
      <c r="BF83" s="40"/>
      <c r="BG83" s="30">
        <f>SUM(BF83*$E83*$F83*$G83*$H83*$BG$10)</f>
        <v>0</v>
      </c>
      <c r="BH83" s="40">
        <v>15</v>
      </c>
      <c r="BI83" s="30">
        <f>SUM(BH83*$E83*$F83*$G83*$H83*$BI$10)</f>
        <v>227136</v>
      </c>
      <c r="BJ83" s="40"/>
      <c r="BK83" s="30">
        <f>BJ83*$E83*$F83*$G83*$I83*$BK$10</f>
        <v>0</v>
      </c>
      <c r="BL83" s="42">
        <v>60</v>
      </c>
      <c r="BM83" s="30">
        <f>BL83*$E83*$F83*$G83*$I83*$BM$10</f>
        <v>1090252.8</v>
      </c>
      <c r="BN83" s="50"/>
      <c r="BO83" s="30">
        <f>BN83*$E83*$F83*$G83*$I83*$BO$10</f>
        <v>0</v>
      </c>
      <c r="BP83" s="40"/>
      <c r="BQ83" s="30">
        <f>BP83*$E83*$F83*$G83*$I83*$BQ$10</f>
        <v>0</v>
      </c>
      <c r="BR83" s="42">
        <v>5</v>
      </c>
      <c r="BS83" s="30">
        <f>BR83*$E83*$F83*$G83*$I83*$BS$10</f>
        <v>90854.399999999994</v>
      </c>
      <c r="BT83" s="42">
        <v>14</v>
      </c>
      <c r="BU83" s="30">
        <f>BT83*$E83*$F83*$G83*$I83*$BU$10</f>
        <v>254392.31999999998</v>
      </c>
      <c r="BV83" s="40">
        <v>7</v>
      </c>
      <c r="BW83" s="30">
        <f>BV83*$E83*$F83*$G83*$I83*$BW$10</f>
        <v>127196.15999999999</v>
      </c>
      <c r="BX83" s="42">
        <v>4</v>
      </c>
      <c r="BY83" s="30">
        <f>BX83*$E83*$F83*$G83*$I83*$BY$10</f>
        <v>72683.520000000004</v>
      </c>
      <c r="BZ83" s="42">
        <v>19</v>
      </c>
      <c r="CA83" s="30">
        <f>BZ83*$E83*$F83*$G83*$I83*$CA$10</f>
        <v>345246.71999999997</v>
      </c>
      <c r="CB83" s="40"/>
      <c r="CC83" s="30">
        <f>CB83*$E83*$F83*$G83*$I83*$CC$10</f>
        <v>0</v>
      </c>
      <c r="CD83" s="40">
        <v>10</v>
      </c>
      <c r="CE83" s="30">
        <f>CD83*$E83*$F83*$G83*$I83*$CE$10</f>
        <v>181708.79999999999</v>
      </c>
      <c r="CF83" s="40">
        <v>6</v>
      </c>
      <c r="CG83" s="30">
        <f>CF83*$E83*$F83*$G83*$I83*$CG$10</f>
        <v>109025.28</v>
      </c>
      <c r="CH83" s="40"/>
      <c r="CI83" s="30">
        <f>CH83*$E83*$F83*$G83*$I83*$CI$10</f>
        <v>0</v>
      </c>
      <c r="CJ83" s="40">
        <v>5</v>
      </c>
      <c r="CK83" s="30">
        <f>CJ83*$E83*$F83*$G83*$I83*$CK$10</f>
        <v>90854.399999999994</v>
      </c>
      <c r="CL83" s="40">
        <v>3</v>
      </c>
      <c r="CM83" s="30">
        <f>CL83*$E83*$F83*$G83*$I83*$CM$10</f>
        <v>54512.639999999999</v>
      </c>
      <c r="CN83" s="42">
        <v>5</v>
      </c>
      <c r="CO83" s="30">
        <f>CN83*$E83*$F83*$G83*$J83*$CO$10</f>
        <v>120598.39999999999</v>
      </c>
      <c r="CP83" s="49">
        <v>12</v>
      </c>
      <c r="CQ83" s="30">
        <f>CP83*$E83*$F83*$G83*$K83*$CQ$10</f>
        <v>333565.44</v>
      </c>
      <c r="CR83" s="33"/>
      <c r="CS83" s="30">
        <f>CR83*E83*F83*G83</f>
        <v>0</v>
      </c>
      <c r="CT83" s="33"/>
      <c r="CU83" s="30"/>
      <c r="CV83" s="85">
        <f t="shared" si="97"/>
        <v>251</v>
      </c>
      <c r="CW83" s="85">
        <f t="shared" si="97"/>
        <v>4451757.4400000004</v>
      </c>
    </row>
    <row r="84" spans="1:101" s="83" customFormat="1" x14ac:dyDescent="0.25">
      <c r="A84" s="80">
        <v>19</v>
      </c>
      <c r="B84" s="80"/>
      <c r="C84" s="160"/>
      <c r="D84" s="110" t="s">
        <v>193</v>
      </c>
      <c r="E84" s="112">
        <v>13520</v>
      </c>
      <c r="F84" s="45">
        <v>6.09</v>
      </c>
      <c r="G84" s="26">
        <v>1</v>
      </c>
      <c r="H84" s="119">
        <v>1.4</v>
      </c>
      <c r="I84" s="119">
        <v>1.68</v>
      </c>
      <c r="J84" s="119">
        <v>2.23</v>
      </c>
      <c r="K84" s="119">
        <v>2.57</v>
      </c>
      <c r="L84" s="46">
        <f>SUM(L85:L113)</f>
        <v>0</v>
      </c>
      <c r="M84" s="46">
        <f t="shared" ref="M84:BX84" si="98">SUM(M85:M113)</f>
        <v>0</v>
      </c>
      <c r="N84" s="46">
        <f t="shared" si="98"/>
        <v>0</v>
      </c>
      <c r="O84" s="46">
        <f t="shared" si="98"/>
        <v>0</v>
      </c>
      <c r="P84" s="46">
        <f t="shared" si="98"/>
        <v>0</v>
      </c>
      <c r="Q84" s="46">
        <f t="shared" si="98"/>
        <v>0</v>
      </c>
      <c r="R84" s="46">
        <f t="shared" si="98"/>
        <v>546</v>
      </c>
      <c r="S84" s="46">
        <f t="shared" si="98"/>
        <v>22955499.84</v>
      </c>
      <c r="T84" s="46">
        <f t="shared" si="98"/>
        <v>0</v>
      </c>
      <c r="U84" s="46">
        <f t="shared" si="98"/>
        <v>0</v>
      </c>
      <c r="V84" s="46">
        <f t="shared" si="98"/>
        <v>0</v>
      </c>
      <c r="W84" s="46">
        <f t="shared" si="98"/>
        <v>0</v>
      </c>
      <c r="X84" s="46">
        <f t="shared" si="98"/>
        <v>0</v>
      </c>
      <c r="Y84" s="46">
        <f t="shared" si="98"/>
        <v>0</v>
      </c>
      <c r="Z84" s="46">
        <f t="shared" si="98"/>
        <v>0</v>
      </c>
      <c r="AA84" s="46">
        <f t="shared" si="98"/>
        <v>0</v>
      </c>
      <c r="AB84" s="46">
        <f t="shared" si="98"/>
        <v>1</v>
      </c>
      <c r="AC84" s="46">
        <f t="shared" si="98"/>
        <v>44480.799999999996</v>
      </c>
      <c r="AD84" s="46">
        <f t="shared" si="98"/>
        <v>0</v>
      </c>
      <c r="AE84" s="46">
        <f t="shared" si="98"/>
        <v>0</v>
      </c>
      <c r="AF84" s="46">
        <f t="shared" si="98"/>
        <v>286</v>
      </c>
      <c r="AG84" s="46">
        <f t="shared" si="98"/>
        <v>31292753.855999999</v>
      </c>
      <c r="AH84" s="46">
        <f t="shared" si="98"/>
        <v>0</v>
      </c>
      <c r="AI84" s="46">
        <f t="shared" si="98"/>
        <v>0</v>
      </c>
      <c r="AJ84" s="46">
        <f t="shared" si="98"/>
        <v>0</v>
      </c>
      <c r="AK84" s="46">
        <f t="shared" si="98"/>
        <v>0</v>
      </c>
      <c r="AL84" s="46">
        <f t="shared" si="98"/>
        <v>0</v>
      </c>
      <c r="AM84" s="46">
        <f t="shared" si="98"/>
        <v>0</v>
      </c>
      <c r="AN84" s="46">
        <f t="shared" si="98"/>
        <v>0</v>
      </c>
      <c r="AO84" s="46">
        <f t="shared" si="98"/>
        <v>0</v>
      </c>
      <c r="AP84" s="46">
        <f t="shared" si="98"/>
        <v>0</v>
      </c>
      <c r="AQ84" s="46">
        <f t="shared" si="98"/>
        <v>0</v>
      </c>
      <c r="AR84" s="46">
        <f t="shared" si="98"/>
        <v>0</v>
      </c>
      <c r="AS84" s="46">
        <f t="shared" si="98"/>
        <v>0</v>
      </c>
      <c r="AT84" s="46">
        <f t="shared" si="98"/>
        <v>0</v>
      </c>
      <c r="AU84" s="46">
        <f t="shared" si="98"/>
        <v>0</v>
      </c>
      <c r="AV84" s="46">
        <f t="shared" si="98"/>
        <v>0</v>
      </c>
      <c r="AW84" s="46">
        <f t="shared" si="98"/>
        <v>0</v>
      </c>
      <c r="AX84" s="46">
        <f t="shared" si="98"/>
        <v>0</v>
      </c>
      <c r="AY84" s="46">
        <f t="shared" si="98"/>
        <v>0</v>
      </c>
      <c r="AZ84" s="46">
        <f t="shared" si="98"/>
        <v>0</v>
      </c>
      <c r="BA84" s="46">
        <f t="shared" si="98"/>
        <v>0</v>
      </c>
      <c r="BB84" s="46">
        <f t="shared" si="98"/>
        <v>0</v>
      </c>
      <c r="BC84" s="46">
        <f t="shared" si="98"/>
        <v>0</v>
      </c>
      <c r="BD84" s="46">
        <f t="shared" si="98"/>
        <v>0</v>
      </c>
      <c r="BE84" s="46">
        <f t="shared" si="98"/>
        <v>0</v>
      </c>
      <c r="BF84" s="46">
        <f t="shared" si="98"/>
        <v>0</v>
      </c>
      <c r="BG84" s="46">
        <f t="shared" si="98"/>
        <v>0</v>
      </c>
      <c r="BH84" s="46">
        <f t="shared" si="98"/>
        <v>0</v>
      </c>
      <c r="BI84" s="46">
        <f t="shared" si="98"/>
        <v>0</v>
      </c>
      <c r="BJ84" s="46">
        <f t="shared" si="98"/>
        <v>0</v>
      </c>
      <c r="BK84" s="46">
        <f t="shared" si="98"/>
        <v>0</v>
      </c>
      <c r="BL84" s="46">
        <f t="shared" si="98"/>
        <v>0</v>
      </c>
      <c r="BM84" s="46">
        <f t="shared" si="98"/>
        <v>0</v>
      </c>
      <c r="BN84" s="46">
        <f t="shared" si="98"/>
        <v>0</v>
      </c>
      <c r="BO84" s="46">
        <f t="shared" si="98"/>
        <v>0</v>
      </c>
      <c r="BP84" s="46">
        <f t="shared" si="98"/>
        <v>0</v>
      </c>
      <c r="BQ84" s="46">
        <f t="shared" si="98"/>
        <v>0</v>
      </c>
      <c r="BR84" s="46">
        <f t="shared" si="98"/>
        <v>0</v>
      </c>
      <c r="BS84" s="46">
        <f t="shared" si="98"/>
        <v>0</v>
      </c>
      <c r="BT84" s="46">
        <f t="shared" si="98"/>
        <v>0</v>
      </c>
      <c r="BU84" s="46">
        <f t="shared" si="98"/>
        <v>0</v>
      </c>
      <c r="BV84" s="46">
        <f t="shared" si="98"/>
        <v>0</v>
      </c>
      <c r="BW84" s="46">
        <f t="shared" si="98"/>
        <v>0</v>
      </c>
      <c r="BX84" s="46">
        <f t="shared" si="98"/>
        <v>4</v>
      </c>
      <c r="BY84" s="46">
        <f t="shared" ref="BY84:CW84" si="99">SUM(BY85:BY113)</f>
        <v>69049.343999999997</v>
      </c>
      <c r="BZ84" s="46">
        <f t="shared" si="99"/>
        <v>0</v>
      </c>
      <c r="CA84" s="46">
        <f t="shared" si="99"/>
        <v>0</v>
      </c>
      <c r="CB84" s="46">
        <f t="shared" si="99"/>
        <v>0</v>
      </c>
      <c r="CC84" s="46">
        <f t="shared" si="99"/>
        <v>0</v>
      </c>
      <c r="CD84" s="46">
        <f t="shared" si="99"/>
        <v>0</v>
      </c>
      <c r="CE84" s="46">
        <f t="shared" si="99"/>
        <v>0</v>
      </c>
      <c r="CF84" s="46">
        <f t="shared" si="99"/>
        <v>0</v>
      </c>
      <c r="CG84" s="46">
        <f t="shared" si="99"/>
        <v>0</v>
      </c>
      <c r="CH84" s="46">
        <f t="shared" si="99"/>
        <v>0</v>
      </c>
      <c r="CI84" s="46">
        <f t="shared" si="99"/>
        <v>0</v>
      </c>
      <c r="CJ84" s="46">
        <f t="shared" si="99"/>
        <v>0</v>
      </c>
      <c r="CK84" s="46">
        <f t="shared" si="99"/>
        <v>0</v>
      </c>
      <c r="CL84" s="46">
        <f t="shared" si="99"/>
        <v>0</v>
      </c>
      <c r="CM84" s="46">
        <f t="shared" si="99"/>
        <v>0</v>
      </c>
      <c r="CN84" s="46">
        <f t="shared" si="99"/>
        <v>0</v>
      </c>
      <c r="CO84" s="46">
        <f t="shared" si="99"/>
        <v>0</v>
      </c>
      <c r="CP84" s="46">
        <f t="shared" si="99"/>
        <v>6</v>
      </c>
      <c r="CQ84" s="46">
        <f t="shared" si="99"/>
        <v>220987.10399999999</v>
      </c>
      <c r="CR84" s="46">
        <f t="shared" si="99"/>
        <v>0</v>
      </c>
      <c r="CS84" s="46">
        <f t="shared" si="99"/>
        <v>0</v>
      </c>
      <c r="CT84" s="46">
        <f t="shared" si="99"/>
        <v>0</v>
      </c>
      <c r="CU84" s="46">
        <f t="shared" si="99"/>
        <v>0</v>
      </c>
      <c r="CV84" s="46">
        <f t="shared" si="99"/>
        <v>843</v>
      </c>
      <c r="CW84" s="46">
        <f t="shared" si="99"/>
        <v>54582770.943999998</v>
      </c>
    </row>
    <row r="85" spans="1:101" s="4" customFormat="1" ht="30" x14ac:dyDescent="0.25">
      <c r="A85" s="43"/>
      <c r="B85" s="43">
        <v>50</v>
      </c>
      <c r="C85" s="159" t="s">
        <v>367</v>
      </c>
      <c r="D85" s="111" t="s">
        <v>194</v>
      </c>
      <c r="E85" s="112">
        <v>13520</v>
      </c>
      <c r="F85" s="28">
        <v>1.06</v>
      </c>
      <c r="G85" s="44">
        <v>1</v>
      </c>
      <c r="H85" s="112">
        <v>1.4</v>
      </c>
      <c r="I85" s="112">
        <v>1.68</v>
      </c>
      <c r="J85" s="112">
        <v>2.23</v>
      </c>
      <c r="K85" s="112">
        <v>2.57</v>
      </c>
      <c r="L85" s="40">
        <v>0</v>
      </c>
      <c r="M85" s="30">
        <f>SUM(L85*$E85*$F85*$G85*$H85*$M$10)</f>
        <v>0</v>
      </c>
      <c r="N85" s="36">
        <v>0</v>
      </c>
      <c r="O85" s="30">
        <f>SUM(N85*$E85*$F85*$G85*$H85*$O$10)</f>
        <v>0</v>
      </c>
      <c r="P85" s="36"/>
      <c r="Q85" s="30">
        <f>SUM(P85*$E85*$F85*$G85*$H85*$Q$10)</f>
        <v>0</v>
      </c>
      <c r="R85" s="33"/>
      <c r="S85" s="30">
        <f>SUM(R85*$E85*$F85*$G85*$H85*$S$10)</f>
        <v>0</v>
      </c>
      <c r="T85" s="36">
        <v>0</v>
      </c>
      <c r="U85" s="30">
        <f>SUM(T85*$E85*$F85*$G85*$H85*$U$10)</f>
        <v>0</v>
      </c>
      <c r="V85" s="36"/>
      <c r="W85" s="33">
        <f>SUM(V85*$E85*$F85*$G85*$H85*$W$10)</f>
        <v>0</v>
      </c>
      <c r="X85" s="41"/>
      <c r="Y85" s="30">
        <f>SUM(X85*$E85*$F85*$G85*$H85*$Y$10)</f>
        <v>0</v>
      </c>
      <c r="Z85" s="36">
        <v>0</v>
      </c>
      <c r="AA85" s="30">
        <f>SUM(Z85*$E85*$F85*$G85*$H85*$AA$10)</f>
        <v>0</v>
      </c>
      <c r="AB85" s="36">
        <v>0</v>
      </c>
      <c r="AC85" s="30">
        <f>SUM(AB85*$E85*$F85*$G85*$H85*$AC$10)</f>
        <v>0</v>
      </c>
      <c r="AD85" s="36">
        <v>0</v>
      </c>
      <c r="AE85" s="30">
        <f>SUM(AD85*$E85*$F85*$G85*$H85*$AE$10)</f>
        <v>0</v>
      </c>
      <c r="AF85" s="36">
        <v>0</v>
      </c>
      <c r="AG85" s="30">
        <f>AF85*$E85*$F85*$G85*$I85*$AG$10</f>
        <v>0</v>
      </c>
      <c r="AH85" s="36">
        <v>0</v>
      </c>
      <c r="AI85" s="30">
        <f>AH85*$E85*$F85*$G85*$I85*$AI$10</f>
        <v>0</v>
      </c>
      <c r="AJ85" s="41"/>
      <c r="AK85" s="30">
        <f>SUM(AJ85*$E85*$F85*$G85*$H85*$AK$10)</f>
        <v>0</v>
      </c>
      <c r="AL85" s="36"/>
      <c r="AM85" s="33">
        <f>SUM(AL85*$E85*$F85*$G85*$H85*$AM$10)</f>
        <v>0</v>
      </c>
      <c r="AN85" s="36">
        <v>0</v>
      </c>
      <c r="AO85" s="30">
        <f>SUM(AN85*$E85*$F85*$G85*$H85*$AO$10)</f>
        <v>0</v>
      </c>
      <c r="AP85" s="36">
        <v>0</v>
      </c>
      <c r="AQ85" s="30">
        <f>SUM(AP85*$E85*$F85*$G85*$H85*$AQ$10)</f>
        <v>0</v>
      </c>
      <c r="AR85" s="36"/>
      <c r="AS85" s="30">
        <f>SUM(AR85*$E85*$F85*$G85*$H85*$AS$10)</f>
        <v>0</v>
      </c>
      <c r="AT85" s="36"/>
      <c r="AU85" s="30">
        <f>SUM(AT85*$E85*$F85*$G85*$H85*$AU$10)</f>
        <v>0</v>
      </c>
      <c r="AV85" s="36"/>
      <c r="AW85" s="30">
        <f>SUM(AV85*$E85*$F85*$G85*$H85*$AW$10)</f>
        <v>0</v>
      </c>
      <c r="AX85" s="36">
        <v>0</v>
      </c>
      <c r="AY85" s="30">
        <f>SUM(AX85*$E85*$F85*$G85*$H85*$AY$10)</f>
        <v>0</v>
      </c>
      <c r="AZ85" s="36">
        <v>0</v>
      </c>
      <c r="BA85" s="30">
        <f>SUM(AZ85*$E85*$F85*$G85*$H85*$BA$10)</f>
        <v>0</v>
      </c>
      <c r="BB85" s="36">
        <v>0</v>
      </c>
      <c r="BC85" s="30">
        <f>SUM(BB85*$E85*$F85*$G85*$H85*$BC$10)</f>
        <v>0</v>
      </c>
      <c r="BD85" s="36">
        <v>0</v>
      </c>
      <c r="BE85" s="30">
        <f>SUM(BD85*$E85*$F85*$G85*$H85*$BE$10)</f>
        <v>0</v>
      </c>
      <c r="BF85" s="36">
        <v>0</v>
      </c>
      <c r="BG85" s="30">
        <f>SUM(BF85*$E85*$F85*$G85*$H85*$BG$10)</f>
        <v>0</v>
      </c>
      <c r="BH85" s="36"/>
      <c r="BI85" s="30">
        <f>SUM(BH85*$E85*$F85*$G85*$H85*$BI$10)</f>
        <v>0</v>
      </c>
      <c r="BJ85" s="36">
        <v>0</v>
      </c>
      <c r="BK85" s="30">
        <f>BJ85*$E85*$F85*$G85*$I85*$BK$10</f>
        <v>0</v>
      </c>
      <c r="BL85" s="36">
        <v>0</v>
      </c>
      <c r="BM85" s="30">
        <f>BL85*$E85*$F85*$G85*$I85*$BM$10</f>
        <v>0</v>
      </c>
      <c r="BN85" s="48">
        <v>0</v>
      </c>
      <c r="BO85" s="30">
        <f>BN85*$E85*$F85*$G85*$I85*$BO$10</f>
        <v>0</v>
      </c>
      <c r="BP85" s="36">
        <v>0</v>
      </c>
      <c r="BQ85" s="30">
        <f>BP85*$E85*$F85*$G85*$I85*$BQ$10</f>
        <v>0</v>
      </c>
      <c r="BR85" s="36">
        <v>0</v>
      </c>
      <c r="BS85" s="30">
        <f>BR85*$E85*$F85*$G85*$I85*$BS$10</f>
        <v>0</v>
      </c>
      <c r="BT85" s="36">
        <v>0</v>
      </c>
      <c r="BU85" s="30">
        <f>BT85*$E85*$F85*$G85*$I85*$BU$10</f>
        <v>0</v>
      </c>
      <c r="BV85" s="36">
        <v>0</v>
      </c>
      <c r="BW85" s="30">
        <f>BV85*$E85*$F85*$G85*$I85*$BW$10</f>
        <v>0</v>
      </c>
      <c r="BX85" s="36"/>
      <c r="BY85" s="30">
        <f>BX85*$E85*$F85*$G85*$I85*$BY$10</f>
        <v>0</v>
      </c>
      <c r="BZ85" s="36">
        <v>0</v>
      </c>
      <c r="CA85" s="30">
        <f>BZ85*$E85*$F85*$G85*$I85*$CA$10</f>
        <v>0</v>
      </c>
      <c r="CB85" s="36">
        <v>0</v>
      </c>
      <c r="CC85" s="30">
        <f>CB85*$E85*$F85*$G85*$I85*$CC$10</f>
        <v>0</v>
      </c>
      <c r="CD85" s="36">
        <v>0</v>
      </c>
      <c r="CE85" s="30">
        <f>CD85*$E85*$F85*$G85*$I85*$CE$10</f>
        <v>0</v>
      </c>
      <c r="CF85" s="36">
        <v>0</v>
      </c>
      <c r="CG85" s="30">
        <f>CF85*$E85*$F85*$G85*$I85*$CG$10</f>
        <v>0</v>
      </c>
      <c r="CH85" s="36"/>
      <c r="CI85" s="30">
        <f>CH85*$E85*$F85*$G85*$I85*$CI$10</f>
        <v>0</v>
      </c>
      <c r="CJ85" s="36"/>
      <c r="CK85" s="30">
        <f>CJ85*$E85*$F85*$G85*$I85*$CK$10</f>
        <v>0</v>
      </c>
      <c r="CL85" s="36">
        <v>0</v>
      </c>
      <c r="CM85" s="30">
        <f>CL85*$E85*$F85*$G85*$I85*$CM$10</f>
        <v>0</v>
      </c>
      <c r="CN85" s="36">
        <v>0</v>
      </c>
      <c r="CO85" s="30">
        <f>CN85*$E85*$F85*$G85*$J85*$CO$10</f>
        <v>0</v>
      </c>
      <c r="CP85" s="36">
        <v>0</v>
      </c>
      <c r="CQ85" s="30">
        <f>CP85*$E85*$F85*$G85*$K85*$CQ$10</f>
        <v>0</v>
      </c>
      <c r="CR85" s="33"/>
      <c r="CS85" s="30">
        <f>CR85*E85*F85*G85</f>
        <v>0</v>
      </c>
      <c r="CT85" s="33"/>
      <c r="CU85" s="30"/>
      <c r="CV85" s="85">
        <f t="shared" ref="CV85:CW113" si="100">SUM(N85+L85+X85+P85+R85+Z85+V85+T85+AB85+AF85+AD85+AH85+AJ85+AN85+BJ85+BP85+AL85+AX85+AZ85+CB85+CD85+BZ85+CF85+CH85+BT85+BV85+AP85+AR85+AT85+AV85+BL85+BN85+BR85+BB85+BD85+BF85+BH85+BX85+CJ85+CL85+CN85+CP85+CR85+CT85)</f>
        <v>0</v>
      </c>
      <c r="CW85" s="85">
        <f t="shared" si="100"/>
        <v>0</v>
      </c>
    </row>
    <row r="86" spans="1:101" s="4" customFormat="1" ht="30" x14ac:dyDescent="0.25">
      <c r="A86" s="43"/>
      <c r="B86" s="43">
        <v>51</v>
      </c>
      <c r="C86" s="159" t="s">
        <v>368</v>
      </c>
      <c r="D86" s="111" t="s">
        <v>195</v>
      </c>
      <c r="E86" s="112">
        <v>13520</v>
      </c>
      <c r="F86" s="28">
        <v>1.83</v>
      </c>
      <c r="G86" s="44">
        <v>1</v>
      </c>
      <c r="H86" s="112">
        <v>1.4</v>
      </c>
      <c r="I86" s="112">
        <v>1.68</v>
      </c>
      <c r="J86" s="112">
        <v>2.23</v>
      </c>
      <c r="K86" s="112">
        <v>2.57</v>
      </c>
      <c r="L86" s="40">
        <v>0</v>
      </c>
      <c r="M86" s="30">
        <f>SUM(L86*$E86*$F86*$G86*$H86*$M$10)</f>
        <v>0</v>
      </c>
      <c r="N86" s="36">
        <v>0</v>
      </c>
      <c r="O86" s="30">
        <f>SUM(N86*$E86*$F86*$G86*$H86*$O$10)</f>
        <v>0</v>
      </c>
      <c r="P86" s="36"/>
      <c r="Q86" s="30">
        <f>SUM(P86*$E86*$F86*$G86*$H86*$Q$10)</f>
        <v>0</v>
      </c>
      <c r="R86" s="33"/>
      <c r="S86" s="30">
        <f>SUM(R86*$E86*$F86*$G86*$H86*$S$10)</f>
        <v>0</v>
      </c>
      <c r="T86" s="36">
        <v>0</v>
      </c>
      <c r="U86" s="30">
        <f>SUM(T86*$E86*$F86*$G86*$H86*$U$10)</f>
        <v>0</v>
      </c>
      <c r="V86" s="36"/>
      <c r="W86" s="33">
        <f>SUM(V86*$E86*$F86*$G86*$H86*$W$10)</f>
        <v>0</v>
      </c>
      <c r="X86" s="41"/>
      <c r="Y86" s="30">
        <f>SUM(X86*$E86*$F86*$G86*$H86*$Y$10)</f>
        <v>0</v>
      </c>
      <c r="Z86" s="36">
        <v>0</v>
      </c>
      <c r="AA86" s="30">
        <f>SUM(Z86*$E86*$F86*$G86*$H86*$AA$10)</f>
        <v>0</v>
      </c>
      <c r="AB86" s="36">
        <v>0</v>
      </c>
      <c r="AC86" s="30">
        <f>SUM(AB86*$E86*$F86*$G86*$H86*$AC$10)</f>
        <v>0</v>
      </c>
      <c r="AD86" s="36">
        <v>0</v>
      </c>
      <c r="AE86" s="30">
        <f>SUM(AD86*$E86*$F86*$G86*$H86*$AE$10)</f>
        <v>0</v>
      </c>
      <c r="AF86" s="36">
        <v>0</v>
      </c>
      <c r="AG86" s="30">
        <f>AF86*$E86*$F86*$G86*$I86*$AG$10</f>
        <v>0</v>
      </c>
      <c r="AH86" s="36">
        <v>0</v>
      </c>
      <c r="AI86" s="30">
        <f>AH86*$E86*$F86*$G86*$I86*$AI$10</f>
        <v>0</v>
      </c>
      <c r="AJ86" s="41"/>
      <c r="AK86" s="30">
        <f>SUM(AJ86*$E86*$F86*$G86*$H86*$AK$10)</f>
        <v>0</v>
      </c>
      <c r="AL86" s="36"/>
      <c r="AM86" s="33">
        <f>SUM(AL86*$E86*$F86*$G86*$H86*$AM$10)</f>
        <v>0</v>
      </c>
      <c r="AN86" s="36">
        <v>0</v>
      </c>
      <c r="AO86" s="30">
        <f>SUM(AN86*$E86*$F86*$G86*$H86*$AO$10)</f>
        <v>0</v>
      </c>
      <c r="AP86" s="36">
        <v>0</v>
      </c>
      <c r="AQ86" s="30">
        <f>SUM(AP86*$E86*$F86*$G86*$H86*$AQ$10)</f>
        <v>0</v>
      </c>
      <c r="AR86" s="36"/>
      <c r="AS86" s="30">
        <f>SUM(AR86*$E86*$F86*$G86*$H86*$AS$10)</f>
        <v>0</v>
      </c>
      <c r="AT86" s="36"/>
      <c r="AU86" s="30">
        <f>SUM(AT86*$E86*$F86*$G86*$H86*$AU$10)</f>
        <v>0</v>
      </c>
      <c r="AV86" s="36"/>
      <c r="AW86" s="30">
        <f>SUM(AV86*$E86*$F86*$G86*$H86*$AW$10)</f>
        <v>0</v>
      </c>
      <c r="AX86" s="36">
        <v>0</v>
      </c>
      <c r="AY86" s="30">
        <f>SUM(AX86*$E86*$F86*$G86*$H86*$AY$10)</f>
        <v>0</v>
      </c>
      <c r="AZ86" s="36">
        <v>0</v>
      </c>
      <c r="BA86" s="30">
        <f>SUM(AZ86*$E86*$F86*$G86*$H86*$BA$10)</f>
        <v>0</v>
      </c>
      <c r="BB86" s="36">
        <v>0</v>
      </c>
      <c r="BC86" s="30">
        <f>SUM(BB86*$E86*$F86*$G86*$H86*$BC$10)</f>
        <v>0</v>
      </c>
      <c r="BD86" s="36">
        <v>0</v>
      </c>
      <c r="BE86" s="30">
        <f>SUM(BD86*$E86*$F86*$G86*$H86*$BE$10)</f>
        <v>0</v>
      </c>
      <c r="BF86" s="36">
        <v>0</v>
      </c>
      <c r="BG86" s="30">
        <f>SUM(BF86*$E86*$F86*$G86*$H86*$BG$10)</f>
        <v>0</v>
      </c>
      <c r="BH86" s="36"/>
      <c r="BI86" s="30">
        <f>SUM(BH86*$E86*$F86*$G86*$H86*$BI$10)</f>
        <v>0</v>
      </c>
      <c r="BJ86" s="36">
        <v>0</v>
      </c>
      <c r="BK86" s="30">
        <f>BJ86*$E86*$F86*$G86*$I86*$BK$10</f>
        <v>0</v>
      </c>
      <c r="BL86" s="36">
        <v>0</v>
      </c>
      <c r="BM86" s="30">
        <f>BL86*$E86*$F86*$G86*$I86*$BM$10</f>
        <v>0</v>
      </c>
      <c r="BN86" s="48">
        <v>0</v>
      </c>
      <c r="BO86" s="30">
        <f>BN86*$E86*$F86*$G86*$I86*$BO$10</f>
        <v>0</v>
      </c>
      <c r="BP86" s="36">
        <v>0</v>
      </c>
      <c r="BQ86" s="30">
        <f>BP86*$E86*$F86*$G86*$I86*$BQ$10</f>
        <v>0</v>
      </c>
      <c r="BR86" s="36">
        <v>0</v>
      </c>
      <c r="BS86" s="30">
        <f>BR86*$E86*$F86*$G86*$I86*$BS$10</f>
        <v>0</v>
      </c>
      <c r="BT86" s="36">
        <v>0</v>
      </c>
      <c r="BU86" s="30">
        <f>BT86*$E86*$F86*$G86*$I86*$BU$10</f>
        <v>0</v>
      </c>
      <c r="BV86" s="36">
        <v>0</v>
      </c>
      <c r="BW86" s="30">
        <f>BV86*$E86*$F86*$G86*$I86*$BW$10</f>
        <v>0</v>
      </c>
      <c r="BX86" s="36"/>
      <c r="BY86" s="30">
        <f>BX86*$E86*$F86*$G86*$I86*$BY$10</f>
        <v>0</v>
      </c>
      <c r="BZ86" s="36">
        <v>0</v>
      </c>
      <c r="CA86" s="30">
        <f>BZ86*$E86*$F86*$G86*$I86*$CA$10</f>
        <v>0</v>
      </c>
      <c r="CB86" s="36">
        <v>0</v>
      </c>
      <c r="CC86" s="30">
        <f>CB86*$E86*$F86*$G86*$I86*$CC$10</f>
        <v>0</v>
      </c>
      <c r="CD86" s="36">
        <v>0</v>
      </c>
      <c r="CE86" s="30">
        <f>CD86*$E86*$F86*$G86*$I86*$CE$10</f>
        <v>0</v>
      </c>
      <c r="CF86" s="36">
        <v>0</v>
      </c>
      <c r="CG86" s="30">
        <f>CF86*$E86*$F86*$G86*$I86*$CG$10</f>
        <v>0</v>
      </c>
      <c r="CH86" s="36"/>
      <c r="CI86" s="30">
        <f>CH86*$E86*$F86*$G86*$I86*$CI$10</f>
        <v>0</v>
      </c>
      <c r="CJ86" s="36"/>
      <c r="CK86" s="30">
        <f>CJ86*$E86*$F86*$G86*$I86*$CK$10</f>
        <v>0</v>
      </c>
      <c r="CL86" s="36">
        <v>0</v>
      </c>
      <c r="CM86" s="30">
        <f>CL86*$E86*$F86*$G86*$I86*$CM$10</f>
        <v>0</v>
      </c>
      <c r="CN86" s="36">
        <v>0</v>
      </c>
      <c r="CO86" s="30">
        <f>CN86*$E86*$F86*$G86*$J86*$CO$10</f>
        <v>0</v>
      </c>
      <c r="CP86" s="36">
        <v>0</v>
      </c>
      <c r="CQ86" s="30">
        <f>CP86*$E86*$F86*$G86*$K86*$CQ$10</f>
        <v>0</v>
      </c>
      <c r="CR86" s="33"/>
      <c r="CS86" s="30">
        <f>CR86*E86*F86*G86</f>
        <v>0</v>
      </c>
      <c r="CT86" s="33"/>
      <c r="CU86" s="30"/>
      <c r="CV86" s="85">
        <f t="shared" si="100"/>
        <v>0</v>
      </c>
      <c r="CW86" s="85">
        <f t="shared" si="100"/>
        <v>0</v>
      </c>
    </row>
    <row r="87" spans="1:101" s="4" customFormat="1" ht="30" x14ac:dyDescent="0.25">
      <c r="A87" s="43"/>
      <c r="B87" s="43">
        <v>52</v>
      </c>
      <c r="C87" s="159" t="s">
        <v>369</v>
      </c>
      <c r="D87" s="111" t="s">
        <v>196</v>
      </c>
      <c r="E87" s="112">
        <v>13520</v>
      </c>
      <c r="F87" s="28">
        <v>2.31</v>
      </c>
      <c r="G87" s="44">
        <v>1</v>
      </c>
      <c r="H87" s="112">
        <v>1.4</v>
      </c>
      <c r="I87" s="112">
        <v>1.68</v>
      </c>
      <c r="J87" s="112">
        <v>2.23</v>
      </c>
      <c r="K87" s="112">
        <v>2.57</v>
      </c>
      <c r="L87" s="40">
        <v>0</v>
      </c>
      <c r="M87" s="30">
        <f>SUM(L87*$E87*$F87*$G87*$H87*$M$10)</f>
        <v>0</v>
      </c>
      <c r="N87" s="36">
        <v>0</v>
      </c>
      <c r="O87" s="30">
        <f>SUM(N87*$E87*$F87*$G87*$H87*$O$10)</f>
        <v>0</v>
      </c>
      <c r="P87" s="36"/>
      <c r="Q87" s="30">
        <f>SUM(P87*$E87*$F87*$G87*$H87*$Q$10)</f>
        <v>0</v>
      </c>
      <c r="R87" s="33"/>
      <c r="S87" s="30">
        <f>SUM(R87*$E87*$F87*$G87*$H87*$S$10)</f>
        <v>0</v>
      </c>
      <c r="T87" s="36">
        <v>0</v>
      </c>
      <c r="U87" s="30">
        <f>SUM(T87*$E87*$F87*$G87*$H87*$U$10)</f>
        <v>0</v>
      </c>
      <c r="V87" s="36"/>
      <c r="W87" s="33">
        <f>SUM(V87*$E87*$F87*$G87*$H87*$W$10)</f>
        <v>0</v>
      </c>
      <c r="X87" s="41"/>
      <c r="Y87" s="30">
        <f>SUM(X87*$E87*$F87*$G87*$H87*$Y$10)</f>
        <v>0</v>
      </c>
      <c r="Z87" s="36">
        <v>0</v>
      </c>
      <c r="AA87" s="30">
        <f>SUM(Z87*$E87*$F87*$G87*$H87*$AA$10)</f>
        <v>0</v>
      </c>
      <c r="AB87" s="36">
        <v>0</v>
      </c>
      <c r="AC87" s="30">
        <f>SUM(AB87*$E87*$F87*$G87*$H87*$AC$10)</f>
        <v>0</v>
      </c>
      <c r="AD87" s="36">
        <v>0</v>
      </c>
      <c r="AE87" s="30">
        <f>SUM(AD87*$E87*$F87*$G87*$H87*$AE$10)</f>
        <v>0</v>
      </c>
      <c r="AF87" s="36">
        <v>0</v>
      </c>
      <c r="AG87" s="30">
        <f>AF87*$E87*$F87*$G87*$I87*$AG$10</f>
        <v>0</v>
      </c>
      <c r="AH87" s="36">
        <v>0</v>
      </c>
      <c r="AI87" s="30">
        <f>AH87*$E87*$F87*$G87*$I87*$AI$10</f>
        <v>0</v>
      </c>
      <c r="AJ87" s="41"/>
      <c r="AK87" s="30">
        <f>SUM(AJ87*$E87*$F87*$G87*$H87*$AK$10)</f>
        <v>0</v>
      </c>
      <c r="AL87" s="36"/>
      <c r="AM87" s="33">
        <f>SUM(AL87*$E87*$F87*$G87*$H87*$AM$10)</f>
        <v>0</v>
      </c>
      <c r="AN87" s="36">
        <v>0</v>
      </c>
      <c r="AO87" s="30">
        <f>SUM(AN87*$E87*$F87*$G87*$H87*$AO$10)</f>
        <v>0</v>
      </c>
      <c r="AP87" s="36">
        <v>0</v>
      </c>
      <c r="AQ87" s="30">
        <f>SUM(AP87*$E87*$F87*$G87*$H87*$AQ$10)</f>
        <v>0</v>
      </c>
      <c r="AR87" s="36"/>
      <c r="AS87" s="30">
        <f>SUM(AR87*$E87*$F87*$G87*$H87*$AS$10)</f>
        <v>0</v>
      </c>
      <c r="AT87" s="36"/>
      <c r="AU87" s="30">
        <f>SUM(AT87*$E87*$F87*$G87*$H87*$AU$10)</f>
        <v>0</v>
      </c>
      <c r="AV87" s="36"/>
      <c r="AW87" s="30">
        <f>SUM(AV87*$E87*$F87*$G87*$H87*$AW$10)</f>
        <v>0</v>
      </c>
      <c r="AX87" s="36">
        <v>0</v>
      </c>
      <c r="AY87" s="30">
        <f>SUM(AX87*$E87*$F87*$G87*$H87*$AY$10)</f>
        <v>0</v>
      </c>
      <c r="AZ87" s="36">
        <v>0</v>
      </c>
      <c r="BA87" s="30">
        <f>SUM(AZ87*$E87*$F87*$G87*$H87*$BA$10)</f>
        <v>0</v>
      </c>
      <c r="BB87" s="36">
        <v>0</v>
      </c>
      <c r="BC87" s="30">
        <f>SUM(BB87*$E87*$F87*$G87*$H87*$BC$10)</f>
        <v>0</v>
      </c>
      <c r="BD87" s="36">
        <v>0</v>
      </c>
      <c r="BE87" s="30">
        <f>SUM(BD87*$E87*$F87*$G87*$H87*$BE$10)</f>
        <v>0</v>
      </c>
      <c r="BF87" s="36">
        <v>0</v>
      </c>
      <c r="BG87" s="30">
        <f>SUM(BF87*$E87*$F87*$G87*$H87*$BG$10)</f>
        <v>0</v>
      </c>
      <c r="BH87" s="36"/>
      <c r="BI87" s="30">
        <f>SUM(BH87*$E87*$F87*$G87*$H87*$BI$10)</f>
        <v>0</v>
      </c>
      <c r="BJ87" s="36">
        <v>0</v>
      </c>
      <c r="BK87" s="30">
        <f>BJ87*$E87*$F87*$G87*$I87*$BK$10</f>
        <v>0</v>
      </c>
      <c r="BL87" s="36">
        <v>0</v>
      </c>
      <c r="BM87" s="30">
        <f>BL87*$E87*$F87*$G87*$I87*$BM$10</f>
        <v>0</v>
      </c>
      <c r="BN87" s="48">
        <v>0</v>
      </c>
      <c r="BO87" s="30">
        <f>BN87*$E87*$F87*$G87*$I87*$BO$10</f>
        <v>0</v>
      </c>
      <c r="BP87" s="36">
        <v>0</v>
      </c>
      <c r="BQ87" s="30">
        <f>BP87*$E87*$F87*$G87*$I87*$BQ$10</f>
        <v>0</v>
      </c>
      <c r="BR87" s="36">
        <v>0</v>
      </c>
      <c r="BS87" s="30">
        <f>BR87*$E87*$F87*$G87*$I87*$BS$10</f>
        <v>0</v>
      </c>
      <c r="BT87" s="36">
        <v>0</v>
      </c>
      <c r="BU87" s="30">
        <f>BT87*$E87*$F87*$G87*$I87*$BU$10</f>
        <v>0</v>
      </c>
      <c r="BV87" s="36">
        <v>0</v>
      </c>
      <c r="BW87" s="30">
        <f>BV87*$E87*$F87*$G87*$I87*$BW$10</f>
        <v>0</v>
      </c>
      <c r="BX87" s="36"/>
      <c r="BY87" s="30">
        <f>BX87*$E87*$F87*$G87*$I87*$BY$10</f>
        <v>0</v>
      </c>
      <c r="BZ87" s="36">
        <v>0</v>
      </c>
      <c r="CA87" s="30">
        <f>BZ87*$E87*$F87*$G87*$I87*$CA$10</f>
        <v>0</v>
      </c>
      <c r="CB87" s="36">
        <v>0</v>
      </c>
      <c r="CC87" s="30">
        <f>CB87*$E87*$F87*$G87*$I87*$CC$10</f>
        <v>0</v>
      </c>
      <c r="CD87" s="36">
        <v>0</v>
      </c>
      <c r="CE87" s="30">
        <f>CD87*$E87*$F87*$G87*$I87*$CE$10</f>
        <v>0</v>
      </c>
      <c r="CF87" s="36">
        <v>0</v>
      </c>
      <c r="CG87" s="30">
        <f>CF87*$E87*$F87*$G87*$I87*$CG$10</f>
        <v>0</v>
      </c>
      <c r="CH87" s="36"/>
      <c r="CI87" s="30">
        <f>CH87*$E87*$F87*$G87*$I87*$CI$10</f>
        <v>0</v>
      </c>
      <c r="CJ87" s="36"/>
      <c r="CK87" s="30">
        <f>CJ87*$E87*$F87*$G87*$I87*$CK$10</f>
        <v>0</v>
      </c>
      <c r="CL87" s="36">
        <v>0</v>
      </c>
      <c r="CM87" s="30">
        <f>CL87*$E87*$F87*$G87*$I87*$CM$10</f>
        <v>0</v>
      </c>
      <c r="CN87" s="36">
        <v>0</v>
      </c>
      <c r="CO87" s="30">
        <f>CN87*$E87*$F87*$G87*$J87*$CO$10</f>
        <v>0</v>
      </c>
      <c r="CP87" s="36">
        <v>0</v>
      </c>
      <c r="CQ87" s="30">
        <f>CP87*$E87*$F87*$G87*$K87*$CQ$10</f>
        <v>0</v>
      </c>
      <c r="CR87" s="33"/>
      <c r="CS87" s="30">
        <f>CR87*E87*F87*G87</f>
        <v>0</v>
      </c>
      <c r="CT87" s="33"/>
      <c r="CU87" s="30"/>
      <c r="CV87" s="85">
        <f t="shared" si="100"/>
        <v>0</v>
      </c>
      <c r="CW87" s="85">
        <f t="shared" si="100"/>
        <v>0</v>
      </c>
    </row>
    <row r="88" spans="1:101" s="4" customFormat="1" ht="30" x14ac:dyDescent="0.25">
      <c r="A88" s="43"/>
      <c r="B88" s="43">
        <v>53</v>
      </c>
      <c r="C88" s="159" t="s">
        <v>370</v>
      </c>
      <c r="D88" s="120" t="s">
        <v>197</v>
      </c>
      <c r="E88" s="112">
        <v>13520</v>
      </c>
      <c r="F88" s="28">
        <v>2.84</v>
      </c>
      <c r="G88" s="44">
        <v>1</v>
      </c>
      <c r="H88" s="121">
        <v>1.4</v>
      </c>
      <c r="I88" s="121">
        <v>1.68</v>
      </c>
      <c r="J88" s="121">
        <v>2.23</v>
      </c>
      <c r="K88" s="121">
        <v>2.57</v>
      </c>
      <c r="L88" s="40"/>
      <c r="M88" s="30"/>
      <c r="N88" s="36"/>
      <c r="O88" s="30"/>
      <c r="P88" s="36"/>
      <c r="Q88" s="30"/>
      <c r="R88" s="33">
        <v>50</v>
      </c>
      <c r="S88" s="30">
        <f t="shared" ref="S88:S95" si="101">R88*E88*F88*G88*H88</f>
        <v>2687776</v>
      </c>
      <c r="T88" s="36"/>
      <c r="U88" s="30"/>
      <c r="V88" s="36"/>
      <c r="W88" s="33"/>
      <c r="X88" s="41"/>
      <c r="Y88" s="30"/>
      <c r="Z88" s="36"/>
      <c r="AA88" s="30"/>
      <c r="AB88" s="36"/>
      <c r="AC88" s="30"/>
      <c r="AD88" s="36"/>
      <c r="AE88" s="30"/>
      <c r="AF88" s="36"/>
      <c r="AG88" s="30"/>
      <c r="AH88" s="36"/>
      <c r="AI88" s="30"/>
      <c r="AJ88" s="41"/>
      <c r="AK88" s="30"/>
      <c r="AL88" s="36"/>
      <c r="AM88" s="33"/>
      <c r="AN88" s="36"/>
      <c r="AO88" s="30"/>
      <c r="AP88" s="36"/>
      <c r="AQ88" s="30"/>
      <c r="AR88" s="36"/>
      <c r="AS88" s="30"/>
      <c r="AT88" s="36"/>
      <c r="AU88" s="30"/>
      <c r="AV88" s="36"/>
      <c r="AW88" s="30"/>
      <c r="AX88" s="36"/>
      <c r="AY88" s="30"/>
      <c r="AZ88" s="36"/>
      <c r="BA88" s="30"/>
      <c r="BB88" s="36"/>
      <c r="BC88" s="30"/>
      <c r="BD88" s="36"/>
      <c r="BE88" s="30"/>
      <c r="BF88" s="36"/>
      <c r="BG88" s="30"/>
      <c r="BH88" s="36"/>
      <c r="BI88" s="30"/>
      <c r="BJ88" s="36"/>
      <c r="BK88" s="30"/>
      <c r="BL88" s="36"/>
      <c r="BM88" s="30"/>
      <c r="BN88" s="48"/>
      <c r="BO88" s="30"/>
      <c r="BP88" s="36"/>
      <c r="BQ88" s="30"/>
      <c r="BR88" s="36"/>
      <c r="BS88" s="30"/>
      <c r="BT88" s="36"/>
      <c r="BU88" s="30"/>
      <c r="BV88" s="36"/>
      <c r="BW88" s="30"/>
      <c r="BX88" s="36"/>
      <c r="BY88" s="30"/>
      <c r="BZ88" s="36"/>
      <c r="CA88" s="30"/>
      <c r="CB88" s="36"/>
      <c r="CC88" s="30"/>
      <c r="CD88" s="36"/>
      <c r="CE88" s="30"/>
      <c r="CF88" s="36"/>
      <c r="CG88" s="30"/>
      <c r="CH88" s="36"/>
      <c r="CI88" s="30"/>
      <c r="CJ88" s="36"/>
      <c r="CK88" s="30"/>
      <c r="CL88" s="36"/>
      <c r="CM88" s="30"/>
      <c r="CN88" s="36"/>
      <c r="CO88" s="30"/>
      <c r="CP88" s="36"/>
      <c r="CQ88" s="30"/>
      <c r="CR88" s="33"/>
      <c r="CS88" s="30"/>
      <c r="CT88" s="33"/>
      <c r="CU88" s="30"/>
      <c r="CV88" s="85">
        <f t="shared" si="100"/>
        <v>50</v>
      </c>
      <c r="CW88" s="85">
        <f>SUM(O88+M88+Y88+Q88+S88+AA88+W88+U88+AC88+AG88+AE88+AI88+AK88+AO88+BK88+BQ88+AM88+AY88+BA88+CC88+CE88+CA88+CG88+CI88+BU88+BW88+AQ88+AS88+AU88+AW88+BM88+BO88+BS88+BC88+BE88+BG88+BI88+BY88+CK88+CM88+CO88+CQ88+CS88+CU88)</f>
        <v>2687776</v>
      </c>
    </row>
    <row r="89" spans="1:101" s="4" customFormat="1" ht="30" x14ac:dyDescent="0.25">
      <c r="A89" s="43"/>
      <c r="B89" s="43">
        <v>54</v>
      </c>
      <c r="C89" s="159" t="s">
        <v>371</v>
      </c>
      <c r="D89" s="120" t="s">
        <v>198</v>
      </c>
      <c r="E89" s="112">
        <v>13520</v>
      </c>
      <c r="F89" s="28">
        <v>4.16</v>
      </c>
      <c r="G89" s="44">
        <v>1</v>
      </c>
      <c r="H89" s="121">
        <v>1.4</v>
      </c>
      <c r="I89" s="121">
        <v>1.68</v>
      </c>
      <c r="J89" s="121">
        <v>2.23</v>
      </c>
      <c r="K89" s="121">
        <v>2.57</v>
      </c>
      <c r="L89" s="40"/>
      <c r="M89" s="30"/>
      <c r="N89" s="36"/>
      <c r="O89" s="30"/>
      <c r="P89" s="36"/>
      <c r="Q89" s="30"/>
      <c r="R89" s="33"/>
      <c r="S89" s="30">
        <f t="shared" si="101"/>
        <v>0</v>
      </c>
      <c r="T89" s="36"/>
      <c r="U89" s="30"/>
      <c r="V89" s="36"/>
      <c r="W89" s="33"/>
      <c r="X89" s="41"/>
      <c r="Y89" s="30"/>
      <c r="Z89" s="36"/>
      <c r="AA89" s="30"/>
      <c r="AB89" s="36"/>
      <c r="AC89" s="30"/>
      <c r="AD89" s="36"/>
      <c r="AE89" s="30"/>
      <c r="AF89" s="36"/>
      <c r="AG89" s="30"/>
      <c r="AH89" s="36"/>
      <c r="AI89" s="30"/>
      <c r="AJ89" s="41"/>
      <c r="AK89" s="30"/>
      <c r="AL89" s="36"/>
      <c r="AM89" s="33"/>
      <c r="AN89" s="36"/>
      <c r="AO89" s="30"/>
      <c r="AP89" s="36"/>
      <c r="AQ89" s="30"/>
      <c r="AR89" s="36"/>
      <c r="AS89" s="30"/>
      <c r="AT89" s="36"/>
      <c r="AU89" s="30"/>
      <c r="AV89" s="36"/>
      <c r="AW89" s="30"/>
      <c r="AX89" s="36"/>
      <c r="AY89" s="30"/>
      <c r="AZ89" s="36"/>
      <c r="BA89" s="30"/>
      <c r="BB89" s="36"/>
      <c r="BC89" s="30"/>
      <c r="BD89" s="36"/>
      <c r="BE89" s="30"/>
      <c r="BF89" s="36"/>
      <c r="BG89" s="30"/>
      <c r="BH89" s="36"/>
      <c r="BI89" s="30"/>
      <c r="BJ89" s="36"/>
      <c r="BK89" s="30"/>
      <c r="BL89" s="36"/>
      <c r="BM89" s="30"/>
      <c r="BN89" s="48"/>
      <c r="BO89" s="30"/>
      <c r="BP89" s="36"/>
      <c r="BQ89" s="30"/>
      <c r="BR89" s="36"/>
      <c r="BS89" s="30"/>
      <c r="BT89" s="36"/>
      <c r="BU89" s="30"/>
      <c r="BV89" s="36"/>
      <c r="BW89" s="30"/>
      <c r="BX89" s="36"/>
      <c r="BY89" s="30"/>
      <c r="BZ89" s="36"/>
      <c r="CA89" s="30"/>
      <c r="CB89" s="36"/>
      <c r="CC89" s="30"/>
      <c r="CD89" s="36"/>
      <c r="CE89" s="30"/>
      <c r="CF89" s="36"/>
      <c r="CG89" s="30"/>
      <c r="CH89" s="36"/>
      <c r="CI89" s="30"/>
      <c r="CJ89" s="36"/>
      <c r="CK89" s="30"/>
      <c r="CL89" s="36"/>
      <c r="CM89" s="30"/>
      <c r="CN89" s="36"/>
      <c r="CO89" s="30"/>
      <c r="CP89" s="36"/>
      <c r="CQ89" s="30"/>
      <c r="CR89" s="33"/>
      <c r="CS89" s="30"/>
      <c r="CT89" s="33"/>
      <c r="CU89" s="30"/>
      <c r="CV89" s="85">
        <f t="shared" si="100"/>
        <v>0</v>
      </c>
      <c r="CW89" s="85">
        <f t="shared" si="100"/>
        <v>0</v>
      </c>
    </row>
    <row r="90" spans="1:101" s="4" customFormat="1" ht="30" x14ac:dyDescent="0.25">
      <c r="A90" s="43"/>
      <c r="B90" s="43">
        <v>55</v>
      </c>
      <c r="C90" s="159" t="s">
        <v>372</v>
      </c>
      <c r="D90" s="120" t="s">
        <v>199</v>
      </c>
      <c r="E90" s="112">
        <v>13520</v>
      </c>
      <c r="F90" s="28">
        <v>4.5</v>
      </c>
      <c r="G90" s="44">
        <v>1</v>
      </c>
      <c r="H90" s="121">
        <v>1.4</v>
      </c>
      <c r="I90" s="121">
        <v>1.68</v>
      </c>
      <c r="J90" s="121">
        <v>2.23</v>
      </c>
      <c r="K90" s="121">
        <v>2.57</v>
      </c>
      <c r="L90" s="40"/>
      <c r="M90" s="30"/>
      <c r="N90" s="36"/>
      <c r="O90" s="30"/>
      <c r="P90" s="36"/>
      <c r="Q90" s="30"/>
      <c r="R90" s="33">
        <v>15</v>
      </c>
      <c r="S90" s="30">
        <f t="shared" si="101"/>
        <v>1277640</v>
      </c>
      <c r="T90" s="36"/>
      <c r="U90" s="30"/>
      <c r="V90" s="36"/>
      <c r="W90" s="33"/>
      <c r="X90" s="41"/>
      <c r="Y90" s="30"/>
      <c r="Z90" s="36"/>
      <c r="AA90" s="30"/>
      <c r="AB90" s="36"/>
      <c r="AC90" s="30"/>
      <c r="AD90" s="36"/>
      <c r="AE90" s="30"/>
      <c r="AF90" s="36"/>
      <c r="AG90" s="30"/>
      <c r="AH90" s="36"/>
      <c r="AI90" s="30"/>
      <c r="AJ90" s="41"/>
      <c r="AK90" s="30"/>
      <c r="AL90" s="36"/>
      <c r="AM90" s="33"/>
      <c r="AN90" s="36"/>
      <c r="AO90" s="30"/>
      <c r="AP90" s="36"/>
      <c r="AQ90" s="30"/>
      <c r="AR90" s="36"/>
      <c r="AS90" s="30"/>
      <c r="AT90" s="36"/>
      <c r="AU90" s="30"/>
      <c r="AV90" s="36"/>
      <c r="AW90" s="30"/>
      <c r="AX90" s="36"/>
      <c r="AY90" s="30"/>
      <c r="AZ90" s="36"/>
      <c r="BA90" s="30"/>
      <c r="BB90" s="36"/>
      <c r="BC90" s="30"/>
      <c r="BD90" s="36"/>
      <c r="BE90" s="30"/>
      <c r="BF90" s="36"/>
      <c r="BG90" s="30"/>
      <c r="BH90" s="36"/>
      <c r="BI90" s="30"/>
      <c r="BJ90" s="36"/>
      <c r="BK90" s="30"/>
      <c r="BL90" s="36"/>
      <c r="BM90" s="30"/>
      <c r="BN90" s="48"/>
      <c r="BO90" s="30"/>
      <c r="BP90" s="36"/>
      <c r="BQ90" s="30"/>
      <c r="BR90" s="36"/>
      <c r="BS90" s="30"/>
      <c r="BT90" s="36"/>
      <c r="BU90" s="30"/>
      <c r="BV90" s="36"/>
      <c r="BW90" s="30"/>
      <c r="BX90" s="36"/>
      <c r="BY90" s="30"/>
      <c r="BZ90" s="36"/>
      <c r="CA90" s="30"/>
      <c r="CB90" s="36"/>
      <c r="CC90" s="30"/>
      <c r="CD90" s="36"/>
      <c r="CE90" s="30"/>
      <c r="CF90" s="36"/>
      <c r="CG90" s="30"/>
      <c r="CH90" s="36"/>
      <c r="CI90" s="30"/>
      <c r="CJ90" s="36"/>
      <c r="CK90" s="30"/>
      <c r="CL90" s="36"/>
      <c r="CM90" s="30"/>
      <c r="CN90" s="36"/>
      <c r="CO90" s="30"/>
      <c r="CP90" s="36"/>
      <c r="CQ90" s="30"/>
      <c r="CR90" s="33"/>
      <c r="CS90" s="30"/>
      <c r="CT90" s="33"/>
      <c r="CU90" s="30"/>
      <c r="CV90" s="85">
        <f t="shared" si="100"/>
        <v>15</v>
      </c>
      <c r="CW90" s="85">
        <f t="shared" si="100"/>
        <v>1277640</v>
      </c>
    </row>
    <row r="91" spans="1:101" s="4" customFormat="1" ht="30" x14ac:dyDescent="0.25">
      <c r="A91" s="43"/>
      <c r="B91" s="43">
        <v>56</v>
      </c>
      <c r="C91" s="159" t="s">
        <v>373</v>
      </c>
      <c r="D91" s="120" t="s">
        <v>200</v>
      </c>
      <c r="E91" s="112">
        <v>13520</v>
      </c>
      <c r="F91" s="28">
        <v>6.31</v>
      </c>
      <c r="G91" s="44">
        <v>1</v>
      </c>
      <c r="H91" s="121">
        <v>1.4</v>
      </c>
      <c r="I91" s="121">
        <v>1.68</v>
      </c>
      <c r="J91" s="121">
        <v>2.23</v>
      </c>
      <c r="K91" s="121">
        <v>2.57</v>
      </c>
      <c r="L91" s="40"/>
      <c r="M91" s="30"/>
      <c r="N91" s="36"/>
      <c r="O91" s="30"/>
      <c r="P91" s="36"/>
      <c r="Q91" s="30"/>
      <c r="R91" s="33"/>
      <c r="S91" s="30">
        <f t="shared" si="101"/>
        <v>0</v>
      </c>
      <c r="T91" s="36"/>
      <c r="U91" s="30"/>
      <c r="V91" s="36"/>
      <c r="W91" s="33"/>
      <c r="X91" s="41"/>
      <c r="Y91" s="30"/>
      <c r="Z91" s="36"/>
      <c r="AA91" s="30"/>
      <c r="AB91" s="36"/>
      <c r="AC91" s="30"/>
      <c r="AD91" s="36"/>
      <c r="AE91" s="30"/>
      <c r="AF91" s="36"/>
      <c r="AG91" s="30"/>
      <c r="AH91" s="36"/>
      <c r="AI91" s="30"/>
      <c r="AJ91" s="41"/>
      <c r="AK91" s="30"/>
      <c r="AL91" s="36"/>
      <c r="AM91" s="33"/>
      <c r="AN91" s="36"/>
      <c r="AO91" s="30"/>
      <c r="AP91" s="36"/>
      <c r="AQ91" s="30"/>
      <c r="AR91" s="36"/>
      <c r="AS91" s="30"/>
      <c r="AT91" s="36"/>
      <c r="AU91" s="30"/>
      <c r="AV91" s="36"/>
      <c r="AW91" s="30"/>
      <c r="AX91" s="36"/>
      <c r="AY91" s="30"/>
      <c r="AZ91" s="36"/>
      <c r="BA91" s="30"/>
      <c r="BB91" s="36"/>
      <c r="BC91" s="30"/>
      <c r="BD91" s="36"/>
      <c r="BE91" s="30"/>
      <c r="BF91" s="36"/>
      <c r="BG91" s="30"/>
      <c r="BH91" s="36"/>
      <c r="BI91" s="30"/>
      <c r="BJ91" s="36"/>
      <c r="BK91" s="30"/>
      <c r="BL91" s="36"/>
      <c r="BM91" s="30"/>
      <c r="BN91" s="48"/>
      <c r="BO91" s="30"/>
      <c r="BP91" s="36"/>
      <c r="BQ91" s="30"/>
      <c r="BR91" s="36"/>
      <c r="BS91" s="30"/>
      <c r="BT91" s="36"/>
      <c r="BU91" s="30"/>
      <c r="BV91" s="36"/>
      <c r="BW91" s="30"/>
      <c r="BX91" s="36"/>
      <c r="BY91" s="30"/>
      <c r="BZ91" s="36"/>
      <c r="CA91" s="30"/>
      <c r="CB91" s="36"/>
      <c r="CC91" s="30"/>
      <c r="CD91" s="36"/>
      <c r="CE91" s="30"/>
      <c r="CF91" s="36"/>
      <c r="CG91" s="30"/>
      <c r="CH91" s="36"/>
      <c r="CI91" s="30"/>
      <c r="CJ91" s="36"/>
      <c r="CK91" s="30"/>
      <c r="CL91" s="36"/>
      <c r="CM91" s="30"/>
      <c r="CN91" s="36"/>
      <c r="CO91" s="30"/>
      <c r="CP91" s="36"/>
      <c r="CQ91" s="30"/>
      <c r="CR91" s="33"/>
      <c r="CS91" s="30"/>
      <c r="CT91" s="33"/>
      <c r="CU91" s="30"/>
      <c r="CV91" s="85">
        <f t="shared" si="100"/>
        <v>0</v>
      </c>
      <c r="CW91" s="85">
        <f t="shared" si="100"/>
        <v>0</v>
      </c>
    </row>
    <row r="92" spans="1:101" s="4" customFormat="1" ht="30" x14ac:dyDescent="0.25">
      <c r="A92" s="43"/>
      <c r="B92" s="43">
        <v>57</v>
      </c>
      <c r="C92" s="159" t="s">
        <v>374</v>
      </c>
      <c r="D92" s="120" t="s">
        <v>201</v>
      </c>
      <c r="E92" s="112">
        <v>13520</v>
      </c>
      <c r="F92" s="28">
        <v>11.19</v>
      </c>
      <c r="G92" s="44">
        <v>1</v>
      </c>
      <c r="H92" s="121">
        <v>1.4</v>
      </c>
      <c r="I92" s="121">
        <v>1.68</v>
      </c>
      <c r="J92" s="121">
        <v>2.23</v>
      </c>
      <c r="K92" s="121">
        <v>2.57</v>
      </c>
      <c r="L92" s="40"/>
      <c r="M92" s="30"/>
      <c r="N92" s="36"/>
      <c r="O92" s="30"/>
      <c r="P92" s="36"/>
      <c r="Q92" s="30"/>
      <c r="R92" s="33"/>
      <c r="S92" s="30">
        <f t="shared" si="101"/>
        <v>0</v>
      </c>
      <c r="T92" s="36"/>
      <c r="U92" s="30"/>
      <c r="V92" s="36"/>
      <c r="W92" s="33"/>
      <c r="X92" s="41"/>
      <c r="Y92" s="30"/>
      <c r="Z92" s="36"/>
      <c r="AA92" s="30"/>
      <c r="AB92" s="36"/>
      <c r="AC92" s="30"/>
      <c r="AD92" s="36"/>
      <c r="AE92" s="30"/>
      <c r="AF92" s="36"/>
      <c r="AG92" s="30"/>
      <c r="AH92" s="36"/>
      <c r="AI92" s="30"/>
      <c r="AJ92" s="41"/>
      <c r="AK92" s="30"/>
      <c r="AL92" s="36"/>
      <c r="AM92" s="33"/>
      <c r="AN92" s="36"/>
      <c r="AO92" s="30"/>
      <c r="AP92" s="36"/>
      <c r="AQ92" s="30"/>
      <c r="AR92" s="36"/>
      <c r="AS92" s="30"/>
      <c r="AT92" s="36"/>
      <c r="AU92" s="30"/>
      <c r="AV92" s="36"/>
      <c r="AW92" s="30"/>
      <c r="AX92" s="36"/>
      <c r="AY92" s="30"/>
      <c r="AZ92" s="36"/>
      <c r="BA92" s="30"/>
      <c r="BB92" s="36"/>
      <c r="BC92" s="30"/>
      <c r="BD92" s="36"/>
      <c r="BE92" s="30"/>
      <c r="BF92" s="36"/>
      <c r="BG92" s="30"/>
      <c r="BH92" s="36"/>
      <c r="BI92" s="30"/>
      <c r="BJ92" s="36"/>
      <c r="BK92" s="30"/>
      <c r="BL92" s="36"/>
      <c r="BM92" s="30"/>
      <c r="BN92" s="48"/>
      <c r="BO92" s="30"/>
      <c r="BP92" s="36"/>
      <c r="BQ92" s="30"/>
      <c r="BR92" s="36"/>
      <c r="BS92" s="30"/>
      <c r="BT92" s="36"/>
      <c r="BU92" s="30"/>
      <c r="BV92" s="36"/>
      <c r="BW92" s="30"/>
      <c r="BX92" s="36"/>
      <c r="BY92" s="30"/>
      <c r="BZ92" s="36"/>
      <c r="CA92" s="30"/>
      <c r="CB92" s="36"/>
      <c r="CC92" s="30"/>
      <c r="CD92" s="36"/>
      <c r="CE92" s="30"/>
      <c r="CF92" s="36"/>
      <c r="CG92" s="30"/>
      <c r="CH92" s="36"/>
      <c r="CI92" s="30"/>
      <c r="CJ92" s="36"/>
      <c r="CK92" s="30"/>
      <c r="CL92" s="36"/>
      <c r="CM92" s="30"/>
      <c r="CN92" s="36"/>
      <c r="CO92" s="30"/>
      <c r="CP92" s="36"/>
      <c r="CQ92" s="30"/>
      <c r="CR92" s="33"/>
      <c r="CS92" s="30"/>
      <c r="CT92" s="33"/>
      <c r="CU92" s="30"/>
      <c r="CV92" s="85">
        <f t="shared" si="100"/>
        <v>0</v>
      </c>
      <c r="CW92" s="85">
        <f t="shared" si="100"/>
        <v>0</v>
      </c>
    </row>
    <row r="93" spans="1:101" s="4" customFormat="1" ht="30" x14ac:dyDescent="0.25">
      <c r="A93" s="43"/>
      <c r="B93" s="43">
        <v>58</v>
      </c>
      <c r="C93" s="159" t="s">
        <v>375</v>
      </c>
      <c r="D93" s="120" t="s">
        <v>202</v>
      </c>
      <c r="E93" s="112">
        <v>13520</v>
      </c>
      <c r="F93" s="28">
        <v>15.29</v>
      </c>
      <c r="G93" s="44">
        <v>1</v>
      </c>
      <c r="H93" s="121">
        <v>1.4</v>
      </c>
      <c r="I93" s="121">
        <v>1.68</v>
      </c>
      <c r="J93" s="121">
        <v>2.23</v>
      </c>
      <c r="K93" s="121">
        <v>2.57</v>
      </c>
      <c r="L93" s="40"/>
      <c r="M93" s="30"/>
      <c r="N93" s="36"/>
      <c r="O93" s="30"/>
      <c r="P93" s="36"/>
      <c r="Q93" s="30"/>
      <c r="R93" s="33">
        <v>5</v>
      </c>
      <c r="S93" s="30">
        <f t="shared" si="101"/>
        <v>1447045.5999999999</v>
      </c>
      <c r="T93" s="36"/>
      <c r="U93" s="30"/>
      <c r="V93" s="36"/>
      <c r="W93" s="33"/>
      <c r="X93" s="41"/>
      <c r="Y93" s="30"/>
      <c r="Z93" s="36"/>
      <c r="AA93" s="30"/>
      <c r="AB93" s="36"/>
      <c r="AC93" s="30"/>
      <c r="AD93" s="36"/>
      <c r="AE93" s="30"/>
      <c r="AF93" s="36"/>
      <c r="AG93" s="30"/>
      <c r="AH93" s="36"/>
      <c r="AI93" s="30"/>
      <c r="AJ93" s="41"/>
      <c r="AK93" s="30"/>
      <c r="AL93" s="36"/>
      <c r="AM93" s="33"/>
      <c r="AN93" s="36"/>
      <c r="AO93" s="30"/>
      <c r="AP93" s="36"/>
      <c r="AQ93" s="30"/>
      <c r="AR93" s="36"/>
      <c r="AS93" s="30"/>
      <c r="AT93" s="36"/>
      <c r="AU93" s="30"/>
      <c r="AV93" s="36"/>
      <c r="AW93" s="30"/>
      <c r="AX93" s="36"/>
      <c r="AY93" s="30"/>
      <c r="AZ93" s="36"/>
      <c r="BA93" s="30"/>
      <c r="BB93" s="36"/>
      <c r="BC93" s="30"/>
      <c r="BD93" s="36"/>
      <c r="BE93" s="30"/>
      <c r="BF93" s="36"/>
      <c r="BG93" s="30"/>
      <c r="BH93" s="36"/>
      <c r="BI93" s="30"/>
      <c r="BJ93" s="36"/>
      <c r="BK93" s="30"/>
      <c r="BL93" s="36"/>
      <c r="BM93" s="30"/>
      <c r="BN93" s="48"/>
      <c r="BO93" s="30"/>
      <c r="BP93" s="36"/>
      <c r="BQ93" s="30"/>
      <c r="BR93" s="36"/>
      <c r="BS93" s="30"/>
      <c r="BT93" s="36"/>
      <c r="BU93" s="30"/>
      <c r="BV93" s="36"/>
      <c r="BW93" s="30"/>
      <c r="BX93" s="36"/>
      <c r="BY93" s="30"/>
      <c r="BZ93" s="36"/>
      <c r="CA93" s="30"/>
      <c r="CB93" s="36"/>
      <c r="CC93" s="30"/>
      <c r="CD93" s="36"/>
      <c r="CE93" s="30"/>
      <c r="CF93" s="36"/>
      <c r="CG93" s="30"/>
      <c r="CH93" s="36"/>
      <c r="CI93" s="30"/>
      <c r="CJ93" s="36"/>
      <c r="CK93" s="30"/>
      <c r="CL93" s="36"/>
      <c r="CM93" s="30"/>
      <c r="CN93" s="36"/>
      <c r="CO93" s="30"/>
      <c r="CP93" s="36"/>
      <c r="CQ93" s="30"/>
      <c r="CR93" s="33"/>
      <c r="CS93" s="30"/>
      <c r="CT93" s="33"/>
      <c r="CU93" s="30"/>
      <c r="CV93" s="85">
        <f t="shared" si="100"/>
        <v>5</v>
      </c>
      <c r="CW93" s="85">
        <f t="shared" si="100"/>
        <v>1447045.5999999999</v>
      </c>
    </row>
    <row r="94" spans="1:101" s="4" customFormat="1" ht="30" x14ac:dyDescent="0.25">
      <c r="A94" s="43"/>
      <c r="B94" s="43">
        <v>59</v>
      </c>
      <c r="C94" s="159" t="s">
        <v>376</v>
      </c>
      <c r="D94" s="120" t="s">
        <v>203</v>
      </c>
      <c r="E94" s="112">
        <v>13520</v>
      </c>
      <c r="F94" s="28">
        <v>17.420000000000002</v>
      </c>
      <c r="G94" s="44">
        <v>1</v>
      </c>
      <c r="H94" s="121">
        <v>1.4</v>
      </c>
      <c r="I94" s="121">
        <v>1.68</v>
      </c>
      <c r="J94" s="121">
        <v>2.23</v>
      </c>
      <c r="K94" s="121">
        <v>2.57</v>
      </c>
      <c r="L94" s="40"/>
      <c r="M94" s="30"/>
      <c r="N94" s="36"/>
      <c r="O94" s="30"/>
      <c r="P94" s="36"/>
      <c r="Q94" s="30"/>
      <c r="R94" s="33"/>
      <c r="S94" s="30">
        <f t="shared" si="101"/>
        <v>0</v>
      </c>
      <c r="T94" s="36"/>
      <c r="U94" s="30"/>
      <c r="V94" s="36"/>
      <c r="W94" s="33"/>
      <c r="X94" s="41"/>
      <c r="Y94" s="30"/>
      <c r="Z94" s="36"/>
      <c r="AA94" s="30"/>
      <c r="AB94" s="36"/>
      <c r="AC94" s="30"/>
      <c r="AD94" s="36"/>
      <c r="AE94" s="30"/>
      <c r="AF94" s="36"/>
      <c r="AG94" s="30"/>
      <c r="AH94" s="36"/>
      <c r="AI94" s="30"/>
      <c r="AJ94" s="41"/>
      <c r="AK94" s="30"/>
      <c r="AL94" s="36"/>
      <c r="AM94" s="33"/>
      <c r="AN94" s="36"/>
      <c r="AO94" s="30"/>
      <c r="AP94" s="36"/>
      <c r="AQ94" s="30"/>
      <c r="AR94" s="36"/>
      <c r="AS94" s="30"/>
      <c r="AT94" s="36"/>
      <c r="AU94" s="30"/>
      <c r="AV94" s="36"/>
      <c r="AW94" s="30"/>
      <c r="AX94" s="36"/>
      <c r="AY94" s="30"/>
      <c r="AZ94" s="36"/>
      <c r="BA94" s="30"/>
      <c r="BB94" s="36"/>
      <c r="BC94" s="30"/>
      <c r="BD94" s="36"/>
      <c r="BE94" s="30"/>
      <c r="BF94" s="36"/>
      <c r="BG94" s="30"/>
      <c r="BH94" s="36"/>
      <c r="BI94" s="30"/>
      <c r="BJ94" s="36"/>
      <c r="BK94" s="30"/>
      <c r="BL94" s="36"/>
      <c r="BM94" s="30"/>
      <c r="BN94" s="48"/>
      <c r="BO94" s="30"/>
      <c r="BP94" s="36"/>
      <c r="BQ94" s="30"/>
      <c r="BR94" s="36"/>
      <c r="BS94" s="30"/>
      <c r="BT94" s="36"/>
      <c r="BU94" s="30"/>
      <c r="BV94" s="36"/>
      <c r="BW94" s="30"/>
      <c r="BX94" s="36"/>
      <c r="BY94" s="30"/>
      <c r="BZ94" s="36"/>
      <c r="CA94" s="30"/>
      <c r="CB94" s="36"/>
      <c r="CC94" s="30"/>
      <c r="CD94" s="36"/>
      <c r="CE94" s="30"/>
      <c r="CF94" s="36"/>
      <c r="CG94" s="30"/>
      <c r="CH94" s="36"/>
      <c r="CI94" s="30"/>
      <c r="CJ94" s="36"/>
      <c r="CK94" s="30"/>
      <c r="CL94" s="36"/>
      <c r="CM94" s="30"/>
      <c r="CN94" s="36"/>
      <c r="CO94" s="30"/>
      <c r="CP94" s="36"/>
      <c r="CQ94" s="30"/>
      <c r="CR94" s="33"/>
      <c r="CS94" s="30"/>
      <c r="CT94" s="33"/>
      <c r="CU94" s="30"/>
      <c r="CV94" s="85">
        <f t="shared" si="100"/>
        <v>0</v>
      </c>
      <c r="CW94" s="85">
        <f t="shared" si="100"/>
        <v>0</v>
      </c>
    </row>
    <row r="95" spans="1:101" s="4" customFormat="1" ht="30" x14ac:dyDescent="0.25">
      <c r="A95" s="43"/>
      <c r="B95" s="43">
        <v>60</v>
      </c>
      <c r="C95" s="159" t="s">
        <v>377</v>
      </c>
      <c r="D95" s="120" t="s">
        <v>204</v>
      </c>
      <c r="E95" s="112">
        <v>13520</v>
      </c>
      <c r="F95" s="28">
        <v>3.92</v>
      </c>
      <c r="G95" s="44">
        <v>1</v>
      </c>
      <c r="H95" s="121">
        <v>1.4</v>
      </c>
      <c r="I95" s="121">
        <v>1.68</v>
      </c>
      <c r="J95" s="121">
        <v>2.23</v>
      </c>
      <c r="K95" s="121">
        <v>2.57</v>
      </c>
      <c r="L95" s="40"/>
      <c r="M95" s="30"/>
      <c r="N95" s="36"/>
      <c r="O95" s="30"/>
      <c r="P95" s="36"/>
      <c r="Q95" s="30"/>
      <c r="R95" s="33"/>
      <c r="S95" s="30">
        <f t="shared" si="101"/>
        <v>0</v>
      </c>
      <c r="T95" s="36"/>
      <c r="U95" s="30"/>
      <c r="V95" s="36"/>
      <c r="W95" s="33"/>
      <c r="X95" s="41"/>
      <c r="Y95" s="30"/>
      <c r="Z95" s="36"/>
      <c r="AA95" s="30"/>
      <c r="AB95" s="36"/>
      <c r="AC95" s="30"/>
      <c r="AD95" s="36"/>
      <c r="AE95" s="30"/>
      <c r="AF95" s="36"/>
      <c r="AG95" s="30"/>
      <c r="AH95" s="36"/>
      <c r="AI95" s="30"/>
      <c r="AJ95" s="41"/>
      <c r="AK95" s="30"/>
      <c r="AL95" s="36"/>
      <c r="AM95" s="33"/>
      <c r="AN95" s="36"/>
      <c r="AO95" s="30"/>
      <c r="AP95" s="36"/>
      <c r="AQ95" s="30"/>
      <c r="AR95" s="36"/>
      <c r="AS95" s="30"/>
      <c r="AT95" s="36"/>
      <c r="AU95" s="30"/>
      <c r="AV95" s="36"/>
      <c r="AW95" s="30"/>
      <c r="AX95" s="36"/>
      <c r="AY95" s="30"/>
      <c r="AZ95" s="36"/>
      <c r="BA95" s="30"/>
      <c r="BB95" s="36"/>
      <c r="BC95" s="30"/>
      <c r="BD95" s="36"/>
      <c r="BE95" s="30"/>
      <c r="BF95" s="36"/>
      <c r="BG95" s="30"/>
      <c r="BH95" s="36"/>
      <c r="BI95" s="30"/>
      <c r="BJ95" s="36"/>
      <c r="BK95" s="30"/>
      <c r="BL95" s="36"/>
      <c r="BM95" s="30"/>
      <c r="BN95" s="48"/>
      <c r="BO95" s="30"/>
      <c r="BP95" s="36"/>
      <c r="BQ95" s="30"/>
      <c r="BR95" s="36"/>
      <c r="BS95" s="30"/>
      <c r="BT95" s="36"/>
      <c r="BU95" s="30"/>
      <c r="BV95" s="36"/>
      <c r="BW95" s="30"/>
      <c r="BX95" s="36"/>
      <c r="BY95" s="30"/>
      <c r="BZ95" s="36"/>
      <c r="CA95" s="30"/>
      <c r="CB95" s="36"/>
      <c r="CC95" s="30"/>
      <c r="CD95" s="36"/>
      <c r="CE95" s="30"/>
      <c r="CF95" s="36"/>
      <c r="CG95" s="30"/>
      <c r="CH95" s="36"/>
      <c r="CI95" s="30"/>
      <c r="CJ95" s="36"/>
      <c r="CK95" s="30"/>
      <c r="CL95" s="36"/>
      <c r="CM95" s="30"/>
      <c r="CN95" s="36"/>
      <c r="CO95" s="30"/>
      <c r="CP95" s="36"/>
      <c r="CQ95" s="30"/>
      <c r="CR95" s="33"/>
      <c r="CS95" s="30"/>
      <c r="CT95" s="33"/>
      <c r="CU95" s="30"/>
      <c r="CV95" s="85">
        <f t="shared" si="100"/>
        <v>0</v>
      </c>
      <c r="CW95" s="85">
        <f t="shared" si="100"/>
        <v>0</v>
      </c>
    </row>
    <row r="96" spans="1:101" s="4" customFormat="1" ht="30" x14ac:dyDescent="0.25">
      <c r="A96" s="43"/>
      <c r="B96" s="43">
        <v>61</v>
      </c>
      <c r="C96" s="159" t="s">
        <v>378</v>
      </c>
      <c r="D96" s="120" t="s">
        <v>205</v>
      </c>
      <c r="E96" s="112">
        <v>13520</v>
      </c>
      <c r="F96" s="28">
        <v>7.49</v>
      </c>
      <c r="G96" s="44">
        <v>1</v>
      </c>
      <c r="H96" s="121">
        <v>1.4</v>
      </c>
      <c r="I96" s="121">
        <v>1.68</v>
      </c>
      <c r="J96" s="121">
        <v>2.23</v>
      </c>
      <c r="K96" s="121">
        <v>2.57</v>
      </c>
      <c r="L96" s="40"/>
      <c r="M96" s="30"/>
      <c r="N96" s="36"/>
      <c r="O96" s="30"/>
      <c r="P96" s="36"/>
      <c r="Q96" s="30"/>
      <c r="R96" s="33"/>
      <c r="S96" s="30"/>
      <c r="T96" s="36"/>
      <c r="U96" s="30"/>
      <c r="V96" s="36"/>
      <c r="W96" s="33"/>
      <c r="X96" s="41"/>
      <c r="Y96" s="30"/>
      <c r="Z96" s="36"/>
      <c r="AA96" s="30"/>
      <c r="AB96" s="36"/>
      <c r="AC96" s="30"/>
      <c r="AD96" s="36"/>
      <c r="AE96" s="30"/>
      <c r="AF96" s="36"/>
      <c r="AG96" s="30"/>
      <c r="AH96" s="36"/>
      <c r="AI96" s="30"/>
      <c r="AJ96" s="41"/>
      <c r="AK96" s="30"/>
      <c r="AL96" s="36"/>
      <c r="AM96" s="33"/>
      <c r="AN96" s="36"/>
      <c r="AO96" s="30"/>
      <c r="AP96" s="36"/>
      <c r="AQ96" s="30"/>
      <c r="AR96" s="36"/>
      <c r="AS96" s="30"/>
      <c r="AT96" s="36"/>
      <c r="AU96" s="30"/>
      <c r="AV96" s="36"/>
      <c r="AW96" s="30"/>
      <c r="AX96" s="36"/>
      <c r="AY96" s="30"/>
      <c r="AZ96" s="36"/>
      <c r="BA96" s="30"/>
      <c r="BB96" s="36"/>
      <c r="BC96" s="30"/>
      <c r="BD96" s="36"/>
      <c r="BE96" s="30"/>
      <c r="BF96" s="36"/>
      <c r="BG96" s="30"/>
      <c r="BH96" s="36"/>
      <c r="BI96" s="30"/>
      <c r="BJ96" s="36"/>
      <c r="BK96" s="30"/>
      <c r="BL96" s="36"/>
      <c r="BM96" s="30"/>
      <c r="BN96" s="48"/>
      <c r="BO96" s="30"/>
      <c r="BP96" s="36"/>
      <c r="BQ96" s="30"/>
      <c r="BR96" s="36"/>
      <c r="BS96" s="30"/>
      <c r="BT96" s="36"/>
      <c r="BU96" s="30"/>
      <c r="BV96" s="36"/>
      <c r="BW96" s="30"/>
      <c r="BX96" s="36"/>
      <c r="BY96" s="30"/>
      <c r="BZ96" s="36"/>
      <c r="CA96" s="30"/>
      <c r="CB96" s="36"/>
      <c r="CC96" s="30"/>
      <c r="CD96" s="36"/>
      <c r="CE96" s="30"/>
      <c r="CF96" s="36"/>
      <c r="CG96" s="30"/>
      <c r="CH96" s="36"/>
      <c r="CI96" s="30"/>
      <c r="CJ96" s="36"/>
      <c r="CK96" s="30"/>
      <c r="CL96" s="36"/>
      <c r="CM96" s="30"/>
      <c r="CN96" s="36"/>
      <c r="CO96" s="30"/>
      <c r="CP96" s="36"/>
      <c r="CQ96" s="30"/>
      <c r="CR96" s="33"/>
      <c r="CS96" s="30"/>
      <c r="CT96" s="33"/>
      <c r="CU96" s="30"/>
      <c r="CV96" s="85">
        <f t="shared" si="100"/>
        <v>0</v>
      </c>
      <c r="CW96" s="85">
        <f t="shared" si="100"/>
        <v>0</v>
      </c>
    </row>
    <row r="97" spans="1:101" s="4" customFormat="1" ht="30" x14ac:dyDescent="0.25">
      <c r="A97" s="43"/>
      <c r="B97" s="43">
        <v>62</v>
      </c>
      <c r="C97" s="159" t="s">
        <v>379</v>
      </c>
      <c r="D97" s="120" t="s">
        <v>206</v>
      </c>
      <c r="E97" s="112">
        <v>13520</v>
      </c>
      <c r="F97" s="28">
        <v>13.98</v>
      </c>
      <c r="G97" s="44">
        <v>1</v>
      </c>
      <c r="H97" s="121">
        <v>1.4</v>
      </c>
      <c r="I97" s="121">
        <v>1.68</v>
      </c>
      <c r="J97" s="121">
        <v>2.23</v>
      </c>
      <c r="K97" s="121">
        <v>2.57</v>
      </c>
      <c r="L97" s="40"/>
      <c r="M97" s="30"/>
      <c r="N97" s="36"/>
      <c r="O97" s="30"/>
      <c r="P97" s="36"/>
      <c r="Q97" s="30"/>
      <c r="R97" s="33"/>
      <c r="S97" s="30"/>
      <c r="T97" s="36"/>
      <c r="U97" s="30"/>
      <c r="V97" s="36"/>
      <c r="W97" s="33"/>
      <c r="X97" s="41"/>
      <c r="Y97" s="30"/>
      <c r="Z97" s="36"/>
      <c r="AA97" s="30"/>
      <c r="AB97" s="36"/>
      <c r="AC97" s="30"/>
      <c r="AD97" s="36"/>
      <c r="AE97" s="30"/>
      <c r="AF97" s="36"/>
      <c r="AG97" s="30"/>
      <c r="AH97" s="36"/>
      <c r="AI97" s="30"/>
      <c r="AJ97" s="41"/>
      <c r="AK97" s="30"/>
      <c r="AL97" s="36"/>
      <c r="AM97" s="33"/>
      <c r="AN97" s="36"/>
      <c r="AO97" s="30"/>
      <c r="AP97" s="36"/>
      <c r="AQ97" s="30"/>
      <c r="AR97" s="36"/>
      <c r="AS97" s="30"/>
      <c r="AT97" s="36"/>
      <c r="AU97" s="30"/>
      <c r="AV97" s="36"/>
      <c r="AW97" s="30"/>
      <c r="AX97" s="36"/>
      <c r="AY97" s="30"/>
      <c r="AZ97" s="36"/>
      <c r="BA97" s="30"/>
      <c r="BB97" s="36"/>
      <c r="BC97" s="30"/>
      <c r="BD97" s="36"/>
      <c r="BE97" s="30"/>
      <c r="BF97" s="36"/>
      <c r="BG97" s="30"/>
      <c r="BH97" s="36"/>
      <c r="BI97" s="30"/>
      <c r="BJ97" s="36"/>
      <c r="BK97" s="30"/>
      <c r="BL97" s="36"/>
      <c r="BM97" s="30"/>
      <c r="BN97" s="48"/>
      <c r="BO97" s="30"/>
      <c r="BP97" s="36"/>
      <c r="BQ97" s="30"/>
      <c r="BR97" s="36"/>
      <c r="BS97" s="30"/>
      <c r="BT97" s="36"/>
      <c r="BU97" s="30"/>
      <c r="BV97" s="36"/>
      <c r="BW97" s="30"/>
      <c r="BX97" s="36"/>
      <c r="BY97" s="30"/>
      <c r="BZ97" s="36"/>
      <c r="CA97" s="30"/>
      <c r="CB97" s="36"/>
      <c r="CC97" s="30"/>
      <c r="CD97" s="36"/>
      <c r="CE97" s="30"/>
      <c r="CF97" s="36"/>
      <c r="CG97" s="30"/>
      <c r="CH97" s="36"/>
      <c r="CI97" s="30"/>
      <c r="CJ97" s="36"/>
      <c r="CK97" s="30"/>
      <c r="CL97" s="36"/>
      <c r="CM97" s="30"/>
      <c r="CN97" s="36"/>
      <c r="CO97" s="30"/>
      <c r="CP97" s="36"/>
      <c r="CQ97" s="30"/>
      <c r="CR97" s="33"/>
      <c r="CS97" s="30"/>
      <c r="CT97" s="33"/>
      <c r="CU97" s="30"/>
      <c r="CV97" s="85">
        <f t="shared" si="100"/>
        <v>0</v>
      </c>
      <c r="CW97" s="85">
        <f t="shared" si="100"/>
        <v>0</v>
      </c>
    </row>
    <row r="98" spans="1:101" s="4" customFormat="1" ht="30" x14ac:dyDescent="0.25">
      <c r="A98" s="43"/>
      <c r="B98" s="43">
        <v>63</v>
      </c>
      <c r="C98" s="159" t="s">
        <v>380</v>
      </c>
      <c r="D98" s="120" t="s">
        <v>207</v>
      </c>
      <c r="E98" s="112">
        <v>13520</v>
      </c>
      <c r="F98" s="28">
        <v>25.11</v>
      </c>
      <c r="G98" s="44">
        <v>1</v>
      </c>
      <c r="H98" s="121">
        <v>1.4</v>
      </c>
      <c r="I98" s="121">
        <v>1.68</v>
      </c>
      <c r="J98" s="121">
        <v>2.23</v>
      </c>
      <c r="K98" s="121">
        <v>2.57</v>
      </c>
      <c r="L98" s="40"/>
      <c r="M98" s="30"/>
      <c r="N98" s="36"/>
      <c r="O98" s="30"/>
      <c r="P98" s="36"/>
      <c r="Q98" s="30"/>
      <c r="R98" s="33"/>
      <c r="S98" s="30"/>
      <c r="T98" s="36"/>
      <c r="U98" s="30"/>
      <c r="V98" s="36"/>
      <c r="W98" s="33"/>
      <c r="X98" s="41"/>
      <c r="Y98" s="30"/>
      <c r="Z98" s="36"/>
      <c r="AA98" s="30"/>
      <c r="AB98" s="36"/>
      <c r="AC98" s="30"/>
      <c r="AD98" s="36"/>
      <c r="AE98" s="30"/>
      <c r="AF98" s="36"/>
      <c r="AG98" s="30"/>
      <c r="AH98" s="36"/>
      <c r="AI98" s="30"/>
      <c r="AJ98" s="41"/>
      <c r="AK98" s="30"/>
      <c r="AL98" s="36"/>
      <c r="AM98" s="33"/>
      <c r="AN98" s="36"/>
      <c r="AO98" s="30"/>
      <c r="AP98" s="36"/>
      <c r="AQ98" s="30"/>
      <c r="AR98" s="36"/>
      <c r="AS98" s="30"/>
      <c r="AT98" s="36"/>
      <c r="AU98" s="30"/>
      <c r="AV98" s="36"/>
      <c r="AW98" s="30"/>
      <c r="AX98" s="36"/>
      <c r="AY98" s="30"/>
      <c r="AZ98" s="36"/>
      <c r="BA98" s="30"/>
      <c r="BB98" s="36"/>
      <c r="BC98" s="30"/>
      <c r="BD98" s="36"/>
      <c r="BE98" s="30"/>
      <c r="BF98" s="36"/>
      <c r="BG98" s="30"/>
      <c r="BH98" s="36"/>
      <c r="BI98" s="30"/>
      <c r="BJ98" s="36"/>
      <c r="BK98" s="30"/>
      <c r="BL98" s="36"/>
      <c r="BM98" s="30"/>
      <c r="BN98" s="48"/>
      <c r="BO98" s="30"/>
      <c r="BP98" s="36"/>
      <c r="BQ98" s="30"/>
      <c r="BR98" s="36"/>
      <c r="BS98" s="30"/>
      <c r="BT98" s="36"/>
      <c r="BU98" s="30"/>
      <c r="BV98" s="36"/>
      <c r="BW98" s="30"/>
      <c r="BX98" s="36"/>
      <c r="BY98" s="30"/>
      <c r="BZ98" s="36"/>
      <c r="CA98" s="30"/>
      <c r="CB98" s="36"/>
      <c r="CC98" s="30"/>
      <c r="CD98" s="36"/>
      <c r="CE98" s="30"/>
      <c r="CF98" s="36"/>
      <c r="CG98" s="30"/>
      <c r="CH98" s="36"/>
      <c r="CI98" s="30"/>
      <c r="CJ98" s="36"/>
      <c r="CK98" s="30"/>
      <c r="CL98" s="36"/>
      <c r="CM98" s="30"/>
      <c r="CN98" s="36"/>
      <c r="CO98" s="30"/>
      <c r="CP98" s="36"/>
      <c r="CQ98" s="30"/>
      <c r="CR98" s="33"/>
      <c r="CS98" s="30"/>
      <c r="CT98" s="33"/>
      <c r="CU98" s="30"/>
      <c r="CV98" s="85">
        <f t="shared" si="100"/>
        <v>0</v>
      </c>
      <c r="CW98" s="85">
        <f t="shared" si="100"/>
        <v>0</v>
      </c>
    </row>
    <row r="99" spans="1:101" s="4" customFormat="1" ht="30" x14ac:dyDescent="0.25">
      <c r="A99" s="43"/>
      <c r="B99" s="43">
        <v>64</v>
      </c>
      <c r="C99" s="159" t="s">
        <v>381</v>
      </c>
      <c r="D99" s="120" t="s">
        <v>208</v>
      </c>
      <c r="E99" s="112">
        <v>13520</v>
      </c>
      <c r="F99" s="28">
        <v>44.65</v>
      </c>
      <c r="G99" s="44">
        <v>1</v>
      </c>
      <c r="H99" s="121">
        <v>1.4</v>
      </c>
      <c r="I99" s="121">
        <v>1.68</v>
      </c>
      <c r="J99" s="121">
        <v>2.23</v>
      </c>
      <c r="K99" s="121">
        <v>2.57</v>
      </c>
      <c r="L99" s="40"/>
      <c r="M99" s="30"/>
      <c r="N99" s="36"/>
      <c r="O99" s="30"/>
      <c r="P99" s="36"/>
      <c r="Q99" s="30"/>
      <c r="R99" s="33"/>
      <c r="S99" s="30"/>
      <c r="T99" s="36"/>
      <c r="U99" s="30"/>
      <c r="V99" s="36"/>
      <c r="W99" s="33"/>
      <c r="X99" s="41"/>
      <c r="Y99" s="30"/>
      <c r="Z99" s="36"/>
      <c r="AA99" s="30"/>
      <c r="AB99" s="36"/>
      <c r="AC99" s="30"/>
      <c r="AD99" s="36"/>
      <c r="AE99" s="30"/>
      <c r="AF99" s="36"/>
      <c r="AG99" s="30"/>
      <c r="AH99" s="36"/>
      <c r="AI99" s="30"/>
      <c r="AJ99" s="41"/>
      <c r="AK99" s="30"/>
      <c r="AL99" s="36"/>
      <c r="AM99" s="33"/>
      <c r="AN99" s="36"/>
      <c r="AO99" s="30"/>
      <c r="AP99" s="36"/>
      <c r="AQ99" s="30"/>
      <c r="AR99" s="36"/>
      <c r="AS99" s="30"/>
      <c r="AT99" s="36"/>
      <c r="AU99" s="30"/>
      <c r="AV99" s="36"/>
      <c r="AW99" s="30"/>
      <c r="AX99" s="36"/>
      <c r="AY99" s="30"/>
      <c r="AZ99" s="36"/>
      <c r="BA99" s="30"/>
      <c r="BB99" s="36"/>
      <c r="BC99" s="30"/>
      <c r="BD99" s="36"/>
      <c r="BE99" s="30"/>
      <c r="BF99" s="36"/>
      <c r="BG99" s="30"/>
      <c r="BH99" s="36"/>
      <c r="BI99" s="30"/>
      <c r="BJ99" s="36"/>
      <c r="BK99" s="30"/>
      <c r="BL99" s="36"/>
      <c r="BM99" s="30"/>
      <c r="BN99" s="48"/>
      <c r="BO99" s="30"/>
      <c r="BP99" s="36"/>
      <c r="BQ99" s="30"/>
      <c r="BR99" s="36"/>
      <c r="BS99" s="30"/>
      <c r="BT99" s="36"/>
      <c r="BU99" s="30"/>
      <c r="BV99" s="36"/>
      <c r="BW99" s="30"/>
      <c r="BX99" s="36"/>
      <c r="BY99" s="30"/>
      <c r="BZ99" s="36"/>
      <c r="CA99" s="30"/>
      <c r="CB99" s="36"/>
      <c r="CC99" s="30"/>
      <c r="CD99" s="36"/>
      <c r="CE99" s="30"/>
      <c r="CF99" s="36"/>
      <c r="CG99" s="30"/>
      <c r="CH99" s="36"/>
      <c r="CI99" s="30"/>
      <c r="CJ99" s="36"/>
      <c r="CK99" s="30"/>
      <c r="CL99" s="36"/>
      <c r="CM99" s="30"/>
      <c r="CN99" s="36"/>
      <c r="CO99" s="30"/>
      <c r="CP99" s="36"/>
      <c r="CQ99" s="30"/>
      <c r="CR99" s="33"/>
      <c r="CS99" s="30"/>
      <c r="CT99" s="33"/>
      <c r="CU99" s="30"/>
      <c r="CV99" s="85">
        <f t="shared" si="100"/>
        <v>0</v>
      </c>
      <c r="CW99" s="85">
        <f t="shared" si="100"/>
        <v>0</v>
      </c>
    </row>
    <row r="100" spans="1:101" s="4" customFormat="1" ht="30" x14ac:dyDescent="0.25">
      <c r="A100" s="43"/>
      <c r="B100" s="43">
        <v>65</v>
      </c>
      <c r="C100" s="159" t="s">
        <v>382</v>
      </c>
      <c r="D100" s="115" t="s">
        <v>209</v>
      </c>
      <c r="E100" s="112">
        <v>13520</v>
      </c>
      <c r="F100" s="28">
        <v>2.35</v>
      </c>
      <c r="G100" s="44">
        <v>1</v>
      </c>
      <c r="H100" s="112">
        <v>1.4</v>
      </c>
      <c r="I100" s="112">
        <v>1.68</v>
      </c>
      <c r="J100" s="112">
        <v>2.23</v>
      </c>
      <c r="K100" s="112">
        <v>2.57</v>
      </c>
      <c r="L100" s="40"/>
      <c r="M100" s="30">
        <f t="shared" ref="M100:M109" si="102">SUM(L100*$E100*$F100*$G100*$H100*$M$10)</f>
        <v>0</v>
      </c>
      <c r="N100" s="36"/>
      <c r="O100" s="30">
        <f t="shared" ref="O100:O109" si="103">SUM(N100*$E100*$F100*$G100*$H100*$O$10)</f>
        <v>0</v>
      </c>
      <c r="P100" s="36"/>
      <c r="Q100" s="30">
        <f t="shared" ref="Q100:Q109" si="104">SUM(P100*$E100*$F100*$G100*$H100*$Q$10)</f>
        <v>0</v>
      </c>
      <c r="R100" s="33"/>
      <c r="S100" s="30">
        <f t="shared" ref="S100:S113" si="105">SUM(R100*$E100*$F100*$G100*$H100*$S$10)</f>
        <v>0</v>
      </c>
      <c r="T100" s="36"/>
      <c r="U100" s="30">
        <f t="shared" ref="U100:U109" si="106">SUM(T100*$E100*$F100*$G100*$H100*$U$10)</f>
        <v>0</v>
      </c>
      <c r="V100" s="36"/>
      <c r="W100" s="33">
        <f t="shared" ref="W100:W109" si="107">SUM(V100*$E100*$F100*$G100*$H100*$W$10)</f>
        <v>0</v>
      </c>
      <c r="X100" s="41"/>
      <c r="Y100" s="30">
        <f t="shared" ref="Y100:Y109" si="108">SUM(X100*$E100*$F100*$G100*$H100*$Y$10)</f>
        <v>0</v>
      </c>
      <c r="Z100" s="36"/>
      <c r="AA100" s="30">
        <f t="shared" ref="AA100:AA109" si="109">SUM(Z100*$E100*$F100*$G100*$H100*$AA$10)</f>
        <v>0</v>
      </c>
      <c r="AB100" s="36">
        <v>1</v>
      </c>
      <c r="AC100" s="30">
        <f t="shared" ref="AC100:AC109" si="110">SUM(AB100*$E100*$F100*$G100*$H100*$AC$10)</f>
        <v>44480.799999999996</v>
      </c>
      <c r="AD100" s="36"/>
      <c r="AE100" s="30">
        <f t="shared" ref="AE100:AE109" si="111">SUM(AD100*$E100*$F100*$G100*$H100*$AE$10)</f>
        <v>0</v>
      </c>
      <c r="AF100" s="36"/>
      <c r="AG100" s="30">
        <f t="shared" ref="AG100:AG113" si="112">AF100*$E100*$F100*$G100*$I100*$AG$10</f>
        <v>0</v>
      </c>
      <c r="AH100" s="36"/>
      <c r="AI100" s="30">
        <f t="shared" ref="AI100:AI109" si="113">AH100*$E100*$F100*$G100*$I100*$AI$10</f>
        <v>0</v>
      </c>
      <c r="AJ100" s="41"/>
      <c r="AK100" s="30">
        <f t="shared" ref="AK100:AK109" si="114">SUM(AJ100*$E100*$F100*$G100*$H100*$AK$10)</f>
        <v>0</v>
      </c>
      <c r="AL100" s="36"/>
      <c r="AM100" s="33">
        <f t="shared" ref="AM100:AM109" si="115">SUM(AL100*$E100*$F100*$G100*$H100*$AM$10)</f>
        <v>0</v>
      </c>
      <c r="AN100" s="36"/>
      <c r="AO100" s="30">
        <f t="shared" ref="AO100:AO109" si="116">SUM(AN100*$E100*$F100*$G100*$H100*$AO$10)</f>
        <v>0</v>
      </c>
      <c r="AP100" s="36"/>
      <c r="AQ100" s="30">
        <f t="shared" ref="AQ100:AQ109" si="117">SUM(AP100*$E100*$F100*$G100*$H100*$AQ$10)</f>
        <v>0</v>
      </c>
      <c r="AR100" s="36"/>
      <c r="AS100" s="30">
        <f t="shared" ref="AS100:AS109" si="118">SUM(AR100*$E100*$F100*$G100*$H100*$AS$10)</f>
        <v>0</v>
      </c>
      <c r="AT100" s="36"/>
      <c r="AU100" s="30">
        <f t="shared" ref="AU100:AU109" si="119">SUM(AT100*$E100*$F100*$G100*$H100*$AU$10)</f>
        <v>0</v>
      </c>
      <c r="AV100" s="36"/>
      <c r="AW100" s="30">
        <f t="shared" ref="AW100:AW109" si="120">SUM(AV100*$E100*$F100*$G100*$H100*$AW$10)</f>
        <v>0</v>
      </c>
      <c r="AX100" s="36"/>
      <c r="AY100" s="30">
        <f t="shared" ref="AY100:AY109" si="121">SUM(AX100*$E100*$F100*$G100*$H100*$AY$10)</f>
        <v>0</v>
      </c>
      <c r="AZ100" s="36"/>
      <c r="BA100" s="30">
        <f t="shared" ref="BA100:BA109" si="122">SUM(AZ100*$E100*$F100*$G100*$H100*$BA$10)</f>
        <v>0</v>
      </c>
      <c r="BB100" s="36"/>
      <c r="BC100" s="30">
        <f t="shared" ref="BC100:BC109" si="123">SUM(BB100*$E100*$F100*$G100*$H100*$BC$10)</f>
        <v>0</v>
      </c>
      <c r="BD100" s="36"/>
      <c r="BE100" s="30">
        <f t="shared" ref="BE100:BE109" si="124">SUM(BD100*$E100*$F100*$G100*$H100*$BE$10)</f>
        <v>0</v>
      </c>
      <c r="BF100" s="36"/>
      <c r="BG100" s="30">
        <f t="shared" ref="BG100:BG109" si="125">SUM(BF100*$E100*$F100*$G100*$H100*$BG$10)</f>
        <v>0</v>
      </c>
      <c r="BH100" s="36"/>
      <c r="BI100" s="30">
        <f t="shared" ref="BI100:BI109" si="126">SUM(BH100*$E100*$F100*$G100*$H100*$BI$10)</f>
        <v>0</v>
      </c>
      <c r="BJ100" s="36"/>
      <c r="BK100" s="30">
        <f t="shared" ref="BK100:BK109" si="127">BJ100*$E100*$F100*$G100*$I100*$BK$10</f>
        <v>0</v>
      </c>
      <c r="BL100" s="36"/>
      <c r="BM100" s="30">
        <f t="shared" ref="BM100:BM109" si="128">BL100*$E100*$F100*$G100*$I100*$BM$10</f>
        <v>0</v>
      </c>
      <c r="BN100" s="48"/>
      <c r="BO100" s="30">
        <f t="shared" ref="BO100:BO109" si="129">BN100*$E100*$F100*$G100*$I100*$BO$10</f>
        <v>0</v>
      </c>
      <c r="BP100" s="36"/>
      <c r="BQ100" s="30">
        <f t="shared" ref="BQ100:BQ109" si="130">BP100*$E100*$F100*$G100*$I100*$BQ$10</f>
        <v>0</v>
      </c>
      <c r="BR100" s="36"/>
      <c r="BS100" s="30">
        <f t="shared" ref="BS100:BS109" si="131">BR100*$E100*$F100*$G100*$I100*$BS$10</f>
        <v>0</v>
      </c>
      <c r="BT100" s="36"/>
      <c r="BU100" s="30">
        <f t="shared" ref="BU100:BU109" si="132">BT100*$E100*$F100*$G100*$I100*$BU$10</f>
        <v>0</v>
      </c>
      <c r="BV100" s="36"/>
      <c r="BW100" s="30">
        <f t="shared" ref="BW100:BW109" si="133">BV100*$E100*$F100*$G100*$I100*$BW$10</f>
        <v>0</v>
      </c>
      <c r="BX100" s="36"/>
      <c r="BY100" s="30">
        <f t="shared" ref="BY100:BY109" si="134">BX100*$E100*$F100*$G100*$I100*$BY$10</f>
        <v>0</v>
      </c>
      <c r="BZ100" s="36"/>
      <c r="CA100" s="30">
        <f t="shared" ref="CA100:CA109" si="135">BZ100*$E100*$F100*$G100*$I100*$CA$10</f>
        <v>0</v>
      </c>
      <c r="CB100" s="36"/>
      <c r="CC100" s="30">
        <f t="shared" ref="CC100:CC109" si="136">CB100*$E100*$F100*$G100*$I100*$CC$10</f>
        <v>0</v>
      </c>
      <c r="CD100" s="36"/>
      <c r="CE100" s="30">
        <f t="shared" ref="CE100:CE109" si="137">CD100*$E100*$F100*$G100*$I100*$CE$10</f>
        <v>0</v>
      </c>
      <c r="CF100" s="36"/>
      <c r="CG100" s="30">
        <f t="shared" ref="CG100:CG109" si="138">CF100*$E100*$F100*$G100*$I100*$CG$10</f>
        <v>0</v>
      </c>
      <c r="CH100" s="36"/>
      <c r="CI100" s="30">
        <f t="shared" ref="CI100:CI109" si="139">CH100*$E100*$F100*$G100*$I100*$CI$10</f>
        <v>0</v>
      </c>
      <c r="CJ100" s="36"/>
      <c r="CK100" s="30">
        <f t="shared" ref="CK100:CK109" si="140">CJ100*$E100*$F100*$G100*$I100*$CK$10</f>
        <v>0</v>
      </c>
      <c r="CL100" s="36"/>
      <c r="CM100" s="30">
        <f t="shared" ref="CM100:CM109" si="141">CL100*$E100*$F100*$G100*$I100*$CM$10</f>
        <v>0</v>
      </c>
      <c r="CN100" s="36"/>
      <c r="CO100" s="30">
        <f t="shared" ref="CO100:CO109" si="142">CN100*$E100*$F100*$G100*$J100*$CO$10</f>
        <v>0</v>
      </c>
      <c r="CP100" s="36"/>
      <c r="CQ100" s="30">
        <f t="shared" ref="CQ100:CQ109" si="143">CP100*$E100*$F100*$G100*$K100*$CQ$10</f>
        <v>0</v>
      </c>
      <c r="CR100" s="33"/>
      <c r="CS100" s="30">
        <f t="shared" ref="CS100:CS109" si="144">CR100*E100*F100*G100</f>
        <v>0</v>
      </c>
      <c r="CT100" s="33"/>
      <c r="CU100" s="30">
        <f>CT100*E100*F100*G100*I100</f>
        <v>0</v>
      </c>
      <c r="CV100" s="85">
        <f t="shared" si="100"/>
        <v>1</v>
      </c>
      <c r="CW100" s="85">
        <f>SUM(O100+M100+Y100+Q100+S100+AA100+W100+U100+AC100+AG100+AE100+AI100+AK100+AO100+BK100+BQ100+AM100+AY100+BA100+CC100+CE100+CA100+CG100+CI100+BU100+BW100+AQ100+AS100+AU100+AW100+BM100+BO100+BS100+BC100+BE100+BG100+BI100+BY100+CK100+CM100+CO100+CQ100+CS100+CU100)</f>
        <v>44480.799999999996</v>
      </c>
    </row>
    <row r="101" spans="1:101" s="4" customFormat="1" ht="30" x14ac:dyDescent="0.25">
      <c r="A101" s="43"/>
      <c r="B101" s="43">
        <v>66</v>
      </c>
      <c r="C101" s="159" t="s">
        <v>383</v>
      </c>
      <c r="D101" s="115" t="s">
        <v>210</v>
      </c>
      <c r="E101" s="112">
        <v>13520</v>
      </c>
      <c r="F101" s="28">
        <v>2.48</v>
      </c>
      <c r="G101" s="44">
        <v>1</v>
      </c>
      <c r="H101" s="112">
        <v>1.4</v>
      </c>
      <c r="I101" s="112">
        <v>1.68</v>
      </c>
      <c r="J101" s="112">
        <v>2.23</v>
      </c>
      <c r="K101" s="112">
        <v>2.57</v>
      </c>
      <c r="L101" s="40"/>
      <c r="M101" s="30">
        <f t="shared" si="102"/>
        <v>0</v>
      </c>
      <c r="N101" s="36"/>
      <c r="O101" s="30">
        <f t="shared" si="103"/>
        <v>0</v>
      </c>
      <c r="P101" s="36"/>
      <c r="Q101" s="30">
        <f t="shared" si="104"/>
        <v>0</v>
      </c>
      <c r="R101" s="33"/>
      <c r="S101" s="30">
        <f t="shared" si="105"/>
        <v>0</v>
      </c>
      <c r="T101" s="36"/>
      <c r="U101" s="30">
        <f t="shared" si="106"/>
        <v>0</v>
      </c>
      <c r="V101" s="36"/>
      <c r="W101" s="33">
        <f t="shared" si="107"/>
        <v>0</v>
      </c>
      <c r="X101" s="41"/>
      <c r="Y101" s="30">
        <f t="shared" si="108"/>
        <v>0</v>
      </c>
      <c r="Z101" s="36"/>
      <c r="AA101" s="30">
        <f t="shared" si="109"/>
        <v>0</v>
      </c>
      <c r="AB101" s="36"/>
      <c r="AC101" s="30">
        <f t="shared" si="110"/>
        <v>0</v>
      </c>
      <c r="AD101" s="36"/>
      <c r="AE101" s="30">
        <f t="shared" si="111"/>
        <v>0</v>
      </c>
      <c r="AF101" s="36">
        <v>2</v>
      </c>
      <c r="AG101" s="30">
        <f t="shared" si="112"/>
        <v>112659.45599999999</v>
      </c>
      <c r="AH101" s="36"/>
      <c r="AI101" s="30">
        <f t="shared" si="113"/>
        <v>0</v>
      </c>
      <c r="AJ101" s="41"/>
      <c r="AK101" s="30">
        <f t="shared" si="114"/>
        <v>0</v>
      </c>
      <c r="AL101" s="36"/>
      <c r="AM101" s="33">
        <f t="shared" si="115"/>
        <v>0</v>
      </c>
      <c r="AN101" s="36"/>
      <c r="AO101" s="30">
        <f t="shared" si="116"/>
        <v>0</v>
      </c>
      <c r="AP101" s="36"/>
      <c r="AQ101" s="30">
        <f t="shared" si="117"/>
        <v>0</v>
      </c>
      <c r="AR101" s="36"/>
      <c r="AS101" s="30">
        <f t="shared" si="118"/>
        <v>0</v>
      </c>
      <c r="AT101" s="36"/>
      <c r="AU101" s="30">
        <f t="shared" si="119"/>
        <v>0</v>
      </c>
      <c r="AV101" s="36"/>
      <c r="AW101" s="30">
        <f t="shared" si="120"/>
        <v>0</v>
      </c>
      <c r="AX101" s="36"/>
      <c r="AY101" s="30">
        <f t="shared" si="121"/>
        <v>0</v>
      </c>
      <c r="AZ101" s="36"/>
      <c r="BA101" s="30">
        <f t="shared" si="122"/>
        <v>0</v>
      </c>
      <c r="BB101" s="36"/>
      <c r="BC101" s="30">
        <f t="shared" si="123"/>
        <v>0</v>
      </c>
      <c r="BD101" s="36"/>
      <c r="BE101" s="30">
        <f t="shared" si="124"/>
        <v>0</v>
      </c>
      <c r="BF101" s="36"/>
      <c r="BG101" s="30">
        <f t="shared" si="125"/>
        <v>0</v>
      </c>
      <c r="BH101" s="36"/>
      <c r="BI101" s="30">
        <f t="shared" si="126"/>
        <v>0</v>
      </c>
      <c r="BJ101" s="36"/>
      <c r="BK101" s="30">
        <f t="shared" si="127"/>
        <v>0</v>
      </c>
      <c r="BL101" s="36"/>
      <c r="BM101" s="30">
        <f t="shared" si="128"/>
        <v>0</v>
      </c>
      <c r="BN101" s="48"/>
      <c r="BO101" s="30">
        <f t="shared" si="129"/>
        <v>0</v>
      </c>
      <c r="BP101" s="36"/>
      <c r="BQ101" s="30">
        <f t="shared" si="130"/>
        <v>0</v>
      </c>
      <c r="BR101" s="36"/>
      <c r="BS101" s="30">
        <f t="shared" si="131"/>
        <v>0</v>
      </c>
      <c r="BT101" s="36"/>
      <c r="BU101" s="30">
        <f t="shared" si="132"/>
        <v>0</v>
      </c>
      <c r="BV101" s="36"/>
      <c r="BW101" s="30">
        <f t="shared" si="133"/>
        <v>0</v>
      </c>
      <c r="BX101" s="36"/>
      <c r="BY101" s="30">
        <f t="shared" si="134"/>
        <v>0</v>
      </c>
      <c r="BZ101" s="36"/>
      <c r="CA101" s="30">
        <f t="shared" si="135"/>
        <v>0</v>
      </c>
      <c r="CB101" s="36"/>
      <c r="CC101" s="30">
        <f t="shared" si="136"/>
        <v>0</v>
      </c>
      <c r="CD101" s="36"/>
      <c r="CE101" s="30">
        <f t="shared" si="137"/>
        <v>0</v>
      </c>
      <c r="CF101" s="36"/>
      <c r="CG101" s="30">
        <f t="shared" si="138"/>
        <v>0</v>
      </c>
      <c r="CH101" s="36"/>
      <c r="CI101" s="30">
        <f t="shared" si="139"/>
        <v>0</v>
      </c>
      <c r="CJ101" s="36"/>
      <c r="CK101" s="30">
        <f t="shared" si="140"/>
        <v>0</v>
      </c>
      <c r="CL101" s="36"/>
      <c r="CM101" s="30">
        <f t="shared" si="141"/>
        <v>0</v>
      </c>
      <c r="CN101" s="36"/>
      <c r="CO101" s="30">
        <f t="shared" si="142"/>
        <v>0</v>
      </c>
      <c r="CP101" s="36"/>
      <c r="CQ101" s="30">
        <f t="shared" si="143"/>
        <v>0</v>
      </c>
      <c r="CR101" s="33"/>
      <c r="CS101" s="30">
        <f t="shared" si="144"/>
        <v>0</v>
      </c>
      <c r="CT101" s="33"/>
      <c r="CU101" s="30"/>
      <c r="CV101" s="85">
        <f t="shared" si="100"/>
        <v>2</v>
      </c>
      <c r="CW101" s="85">
        <f t="shared" si="100"/>
        <v>112659.45599999999</v>
      </c>
    </row>
    <row r="102" spans="1:101" s="4" customFormat="1" ht="60" x14ac:dyDescent="0.25">
      <c r="A102" s="43"/>
      <c r="B102" s="43">
        <v>67</v>
      </c>
      <c r="C102" s="159" t="s">
        <v>384</v>
      </c>
      <c r="D102" s="111" t="s">
        <v>211</v>
      </c>
      <c r="E102" s="112">
        <v>13520</v>
      </c>
      <c r="F102" s="28">
        <v>0.76</v>
      </c>
      <c r="G102" s="44">
        <v>1</v>
      </c>
      <c r="H102" s="112">
        <v>1.4</v>
      </c>
      <c r="I102" s="112">
        <v>1.68</v>
      </c>
      <c r="J102" s="112">
        <v>2.23</v>
      </c>
      <c r="K102" s="112">
        <v>2.57</v>
      </c>
      <c r="L102" s="40"/>
      <c r="M102" s="30">
        <f t="shared" si="102"/>
        <v>0</v>
      </c>
      <c r="N102" s="36"/>
      <c r="O102" s="30">
        <f t="shared" si="103"/>
        <v>0</v>
      </c>
      <c r="P102" s="36"/>
      <c r="Q102" s="30">
        <f t="shared" si="104"/>
        <v>0</v>
      </c>
      <c r="R102" s="33">
        <v>308</v>
      </c>
      <c r="S102" s="30">
        <f t="shared" si="105"/>
        <v>4430666.24</v>
      </c>
      <c r="T102" s="36"/>
      <c r="U102" s="30">
        <f t="shared" si="106"/>
        <v>0</v>
      </c>
      <c r="V102" s="36"/>
      <c r="W102" s="33">
        <f t="shared" si="107"/>
        <v>0</v>
      </c>
      <c r="X102" s="41"/>
      <c r="Y102" s="30">
        <f t="shared" si="108"/>
        <v>0</v>
      </c>
      <c r="Z102" s="36"/>
      <c r="AA102" s="30">
        <f t="shared" si="109"/>
        <v>0</v>
      </c>
      <c r="AB102" s="36"/>
      <c r="AC102" s="30">
        <f t="shared" si="110"/>
        <v>0</v>
      </c>
      <c r="AD102" s="36"/>
      <c r="AE102" s="30">
        <f t="shared" si="111"/>
        <v>0</v>
      </c>
      <c r="AF102" s="33">
        <v>25</v>
      </c>
      <c r="AG102" s="30">
        <f t="shared" si="112"/>
        <v>431558.39999999997</v>
      </c>
      <c r="AH102" s="36"/>
      <c r="AI102" s="30">
        <f t="shared" si="113"/>
        <v>0</v>
      </c>
      <c r="AJ102" s="41"/>
      <c r="AK102" s="30">
        <f t="shared" si="114"/>
        <v>0</v>
      </c>
      <c r="AL102" s="36"/>
      <c r="AM102" s="33">
        <f t="shared" si="115"/>
        <v>0</v>
      </c>
      <c r="AN102" s="36"/>
      <c r="AO102" s="30">
        <f t="shared" si="116"/>
        <v>0</v>
      </c>
      <c r="AP102" s="36"/>
      <c r="AQ102" s="30">
        <f t="shared" si="117"/>
        <v>0</v>
      </c>
      <c r="AR102" s="36"/>
      <c r="AS102" s="30">
        <f t="shared" si="118"/>
        <v>0</v>
      </c>
      <c r="AT102" s="36"/>
      <c r="AU102" s="30">
        <f t="shared" si="119"/>
        <v>0</v>
      </c>
      <c r="AV102" s="36"/>
      <c r="AW102" s="30">
        <f t="shared" si="120"/>
        <v>0</v>
      </c>
      <c r="AX102" s="36"/>
      <c r="AY102" s="30">
        <f t="shared" si="121"/>
        <v>0</v>
      </c>
      <c r="AZ102" s="36"/>
      <c r="BA102" s="30">
        <f t="shared" si="122"/>
        <v>0</v>
      </c>
      <c r="BB102" s="36"/>
      <c r="BC102" s="30">
        <f t="shared" si="123"/>
        <v>0</v>
      </c>
      <c r="BD102" s="36"/>
      <c r="BE102" s="30">
        <f t="shared" si="124"/>
        <v>0</v>
      </c>
      <c r="BF102" s="36"/>
      <c r="BG102" s="30">
        <f t="shared" si="125"/>
        <v>0</v>
      </c>
      <c r="BH102" s="36"/>
      <c r="BI102" s="30">
        <f t="shared" si="126"/>
        <v>0</v>
      </c>
      <c r="BJ102" s="36"/>
      <c r="BK102" s="30">
        <f t="shared" si="127"/>
        <v>0</v>
      </c>
      <c r="BL102" s="36"/>
      <c r="BM102" s="30">
        <f t="shared" si="128"/>
        <v>0</v>
      </c>
      <c r="BN102" s="48"/>
      <c r="BO102" s="30">
        <f t="shared" si="129"/>
        <v>0</v>
      </c>
      <c r="BP102" s="36"/>
      <c r="BQ102" s="30">
        <f t="shared" si="130"/>
        <v>0</v>
      </c>
      <c r="BR102" s="36"/>
      <c r="BS102" s="30">
        <f t="shared" si="131"/>
        <v>0</v>
      </c>
      <c r="BT102" s="36"/>
      <c r="BU102" s="30">
        <f t="shared" si="132"/>
        <v>0</v>
      </c>
      <c r="BV102" s="36"/>
      <c r="BW102" s="30">
        <f t="shared" si="133"/>
        <v>0</v>
      </c>
      <c r="BX102" s="36">
        <v>4</v>
      </c>
      <c r="BY102" s="30">
        <f t="shared" si="134"/>
        <v>69049.343999999997</v>
      </c>
      <c r="BZ102" s="36"/>
      <c r="CA102" s="30">
        <f t="shared" si="135"/>
        <v>0</v>
      </c>
      <c r="CB102" s="36"/>
      <c r="CC102" s="30">
        <f t="shared" si="136"/>
        <v>0</v>
      </c>
      <c r="CD102" s="36"/>
      <c r="CE102" s="30">
        <f t="shared" si="137"/>
        <v>0</v>
      </c>
      <c r="CF102" s="36"/>
      <c r="CG102" s="30">
        <f t="shared" si="138"/>
        <v>0</v>
      </c>
      <c r="CH102" s="36"/>
      <c r="CI102" s="30">
        <f t="shared" si="139"/>
        <v>0</v>
      </c>
      <c r="CJ102" s="36"/>
      <c r="CK102" s="30">
        <f t="shared" si="140"/>
        <v>0</v>
      </c>
      <c r="CL102" s="36"/>
      <c r="CM102" s="30">
        <f t="shared" si="141"/>
        <v>0</v>
      </c>
      <c r="CN102" s="36"/>
      <c r="CO102" s="30">
        <f t="shared" si="142"/>
        <v>0</v>
      </c>
      <c r="CP102" s="36"/>
      <c r="CQ102" s="30">
        <f t="shared" si="143"/>
        <v>0</v>
      </c>
      <c r="CR102" s="33"/>
      <c r="CS102" s="30">
        <f t="shared" si="144"/>
        <v>0</v>
      </c>
      <c r="CT102" s="33"/>
      <c r="CU102" s="30"/>
      <c r="CV102" s="85">
        <f t="shared" si="100"/>
        <v>337</v>
      </c>
      <c r="CW102" s="85">
        <f t="shared" si="100"/>
        <v>4931273.9840000002</v>
      </c>
    </row>
    <row r="103" spans="1:101" s="4" customFormat="1" ht="60" x14ac:dyDescent="0.25">
      <c r="A103" s="43"/>
      <c r="B103" s="43">
        <v>68</v>
      </c>
      <c r="C103" s="159" t="s">
        <v>385</v>
      </c>
      <c r="D103" s="111" t="s">
        <v>212</v>
      </c>
      <c r="E103" s="112">
        <v>13520</v>
      </c>
      <c r="F103" s="28">
        <v>1.06</v>
      </c>
      <c r="G103" s="44">
        <v>1</v>
      </c>
      <c r="H103" s="112">
        <v>1.4</v>
      </c>
      <c r="I103" s="112">
        <v>1.68</v>
      </c>
      <c r="J103" s="112">
        <v>2.23</v>
      </c>
      <c r="K103" s="112">
        <v>2.57</v>
      </c>
      <c r="L103" s="40"/>
      <c r="M103" s="30">
        <f t="shared" si="102"/>
        <v>0</v>
      </c>
      <c r="N103" s="36"/>
      <c r="O103" s="30">
        <f t="shared" si="103"/>
        <v>0</v>
      </c>
      <c r="P103" s="36"/>
      <c r="Q103" s="30">
        <f t="shared" si="104"/>
        <v>0</v>
      </c>
      <c r="R103" s="33">
        <f>25+33</f>
        <v>58</v>
      </c>
      <c r="S103" s="30">
        <f t="shared" si="105"/>
        <v>1163693.44</v>
      </c>
      <c r="T103" s="36"/>
      <c r="U103" s="30">
        <f t="shared" si="106"/>
        <v>0</v>
      </c>
      <c r="V103" s="36"/>
      <c r="W103" s="33">
        <f t="shared" si="107"/>
        <v>0</v>
      </c>
      <c r="X103" s="41"/>
      <c r="Y103" s="30">
        <f t="shared" si="108"/>
        <v>0</v>
      </c>
      <c r="Z103" s="36"/>
      <c r="AA103" s="30">
        <f t="shared" si="109"/>
        <v>0</v>
      </c>
      <c r="AB103" s="36"/>
      <c r="AC103" s="30">
        <f t="shared" si="110"/>
        <v>0</v>
      </c>
      <c r="AD103" s="36"/>
      <c r="AE103" s="30">
        <f t="shared" si="111"/>
        <v>0</v>
      </c>
      <c r="AF103" s="33">
        <v>70</v>
      </c>
      <c r="AG103" s="30">
        <f t="shared" si="112"/>
        <v>1685349.1199999999</v>
      </c>
      <c r="AH103" s="36"/>
      <c r="AI103" s="30">
        <f t="shared" si="113"/>
        <v>0</v>
      </c>
      <c r="AJ103" s="41"/>
      <c r="AK103" s="30">
        <f t="shared" si="114"/>
        <v>0</v>
      </c>
      <c r="AL103" s="36"/>
      <c r="AM103" s="33">
        <f t="shared" si="115"/>
        <v>0</v>
      </c>
      <c r="AN103" s="36"/>
      <c r="AO103" s="30">
        <f t="shared" si="116"/>
        <v>0</v>
      </c>
      <c r="AP103" s="36"/>
      <c r="AQ103" s="30">
        <f t="shared" si="117"/>
        <v>0</v>
      </c>
      <c r="AR103" s="36"/>
      <c r="AS103" s="30">
        <f t="shared" si="118"/>
        <v>0</v>
      </c>
      <c r="AT103" s="36"/>
      <c r="AU103" s="30">
        <f t="shared" si="119"/>
        <v>0</v>
      </c>
      <c r="AV103" s="36"/>
      <c r="AW103" s="30">
        <f t="shared" si="120"/>
        <v>0</v>
      </c>
      <c r="AX103" s="36"/>
      <c r="AY103" s="30">
        <f t="shared" si="121"/>
        <v>0</v>
      </c>
      <c r="AZ103" s="36"/>
      <c r="BA103" s="30">
        <f t="shared" si="122"/>
        <v>0</v>
      </c>
      <c r="BB103" s="36"/>
      <c r="BC103" s="30">
        <f t="shared" si="123"/>
        <v>0</v>
      </c>
      <c r="BD103" s="36"/>
      <c r="BE103" s="30">
        <f t="shared" si="124"/>
        <v>0</v>
      </c>
      <c r="BF103" s="36"/>
      <c r="BG103" s="30">
        <f t="shared" si="125"/>
        <v>0</v>
      </c>
      <c r="BH103" s="36"/>
      <c r="BI103" s="30">
        <f t="shared" si="126"/>
        <v>0</v>
      </c>
      <c r="BJ103" s="36"/>
      <c r="BK103" s="30">
        <f t="shared" si="127"/>
        <v>0</v>
      </c>
      <c r="BL103" s="36"/>
      <c r="BM103" s="30">
        <f t="shared" si="128"/>
        <v>0</v>
      </c>
      <c r="BN103" s="48"/>
      <c r="BO103" s="30">
        <f t="shared" si="129"/>
        <v>0</v>
      </c>
      <c r="BP103" s="36"/>
      <c r="BQ103" s="30">
        <f t="shared" si="130"/>
        <v>0</v>
      </c>
      <c r="BR103" s="36"/>
      <c r="BS103" s="30">
        <f t="shared" si="131"/>
        <v>0</v>
      </c>
      <c r="BT103" s="36"/>
      <c r="BU103" s="30">
        <f t="shared" si="132"/>
        <v>0</v>
      </c>
      <c r="BV103" s="36"/>
      <c r="BW103" s="30">
        <f t="shared" si="133"/>
        <v>0</v>
      </c>
      <c r="BX103" s="36"/>
      <c r="BY103" s="30">
        <f t="shared" si="134"/>
        <v>0</v>
      </c>
      <c r="BZ103" s="36"/>
      <c r="CA103" s="30">
        <f t="shared" si="135"/>
        <v>0</v>
      </c>
      <c r="CB103" s="36"/>
      <c r="CC103" s="30">
        <f t="shared" si="136"/>
        <v>0</v>
      </c>
      <c r="CD103" s="36"/>
      <c r="CE103" s="30">
        <f t="shared" si="137"/>
        <v>0</v>
      </c>
      <c r="CF103" s="36"/>
      <c r="CG103" s="30">
        <f t="shared" si="138"/>
        <v>0</v>
      </c>
      <c r="CH103" s="36"/>
      <c r="CI103" s="30">
        <f t="shared" si="139"/>
        <v>0</v>
      </c>
      <c r="CJ103" s="36"/>
      <c r="CK103" s="30">
        <f t="shared" si="140"/>
        <v>0</v>
      </c>
      <c r="CL103" s="36"/>
      <c r="CM103" s="30">
        <f t="shared" si="141"/>
        <v>0</v>
      </c>
      <c r="CN103" s="36"/>
      <c r="CO103" s="30">
        <f t="shared" si="142"/>
        <v>0</v>
      </c>
      <c r="CP103" s="36">
        <v>6</v>
      </c>
      <c r="CQ103" s="30">
        <f t="shared" si="143"/>
        <v>220987.10399999999</v>
      </c>
      <c r="CR103" s="33"/>
      <c r="CS103" s="30">
        <f t="shared" si="144"/>
        <v>0</v>
      </c>
      <c r="CT103" s="33"/>
      <c r="CU103" s="30"/>
      <c r="CV103" s="85">
        <f t="shared" si="100"/>
        <v>134</v>
      </c>
      <c r="CW103" s="85">
        <f t="shared" si="100"/>
        <v>3070029.6639999994</v>
      </c>
    </row>
    <row r="104" spans="1:101" s="4" customFormat="1" ht="60" x14ac:dyDescent="0.25">
      <c r="A104" s="43"/>
      <c r="B104" s="43">
        <v>69</v>
      </c>
      <c r="C104" s="159" t="s">
        <v>386</v>
      </c>
      <c r="D104" s="111" t="s">
        <v>213</v>
      </c>
      <c r="E104" s="112">
        <v>13520</v>
      </c>
      <c r="F104" s="28">
        <v>1.51</v>
      </c>
      <c r="G104" s="44">
        <v>1</v>
      </c>
      <c r="H104" s="112">
        <v>1.4</v>
      </c>
      <c r="I104" s="112">
        <v>1.68</v>
      </c>
      <c r="J104" s="112">
        <v>2.23</v>
      </c>
      <c r="K104" s="112">
        <v>2.57</v>
      </c>
      <c r="L104" s="40">
        <v>0</v>
      </c>
      <c r="M104" s="30">
        <f t="shared" si="102"/>
        <v>0</v>
      </c>
      <c r="N104" s="36">
        <v>0</v>
      </c>
      <c r="O104" s="30">
        <f t="shared" si="103"/>
        <v>0</v>
      </c>
      <c r="P104" s="36"/>
      <c r="Q104" s="30">
        <f t="shared" si="104"/>
        <v>0</v>
      </c>
      <c r="R104" s="33">
        <v>25</v>
      </c>
      <c r="S104" s="30">
        <f t="shared" si="105"/>
        <v>714532</v>
      </c>
      <c r="T104" s="36">
        <v>0</v>
      </c>
      <c r="U104" s="30">
        <f t="shared" si="106"/>
        <v>0</v>
      </c>
      <c r="V104" s="36"/>
      <c r="W104" s="33">
        <f t="shared" si="107"/>
        <v>0</v>
      </c>
      <c r="X104" s="41"/>
      <c r="Y104" s="30">
        <f t="shared" si="108"/>
        <v>0</v>
      </c>
      <c r="Z104" s="36">
        <v>0</v>
      </c>
      <c r="AA104" s="30">
        <f t="shared" si="109"/>
        <v>0</v>
      </c>
      <c r="AB104" s="36">
        <v>0</v>
      </c>
      <c r="AC104" s="30">
        <f t="shared" si="110"/>
        <v>0</v>
      </c>
      <c r="AD104" s="36"/>
      <c r="AE104" s="30">
        <f t="shared" si="111"/>
        <v>0</v>
      </c>
      <c r="AF104" s="33">
        <v>51</v>
      </c>
      <c r="AG104" s="30">
        <f t="shared" si="112"/>
        <v>1749174.3359999999</v>
      </c>
      <c r="AH104" s="36">
        <v>0</v>
      </c>
      <c r="AI104" s="30">
        <f t="shared" si="113"/>
        <v>0</v>
      </c>
      <c r="AJ104" s="41"/>
      <c r="AK104" s="30">
        <f t="shared" si="114"/>
        <v>0</v>
      </c>
      <c r="AL104" s="36"/>
      <c r="AM104" s="33">
        <f t="shared" si="115"/>
        <v>0</v>
      </c>
      <c r="AN104" s="36">
        <v>0</v>
      </c>
      <c r="AO104" s="30">
        <f t="shared" si="116"/>
        <v>0</v>
      </c>
      <c r="AP104" s="36">
        <v>0</v>
      </c>
      <c r="AQ104" s="30">
        <f t="shared" si="117"/>
        <v>0</v>
      </c>
      <c r="AR104" s="36"/>
      <c r="AS104" s="30">
        <f t="shared" si="118"/>
        <v>0</v>
      </c>
      <c r="AT104" s="36"/>
      <c r="AU104" s="30">
        <f t="shared" si="119"/>
        <v>0</v>
      </c>
      <c r="AV104" s="36"/>
      <c r="AW104" s="30">
        <f t="shared" si="120"/>
        <v>0</v>
      </c>
      <c r="AX104" s="36">
        <v>0</v>
      </c>
      <c r="AY104" s="30">
        <f t="shared" si="121"/>
        <v>0</v>
      </c>
      <c r="AZ104" s="36">
        <v>0</v>
      </c>
      <c r="BA104" s="30">
        <f t="shared" si="122"/>
        <v>0</v>
      </c>
      <c r="BB104" s="36">
        <v>0</v>
      </c>
      <c r="BC104" s="30">
        <f t="shared" si="123"/>
        <v>0</v>
      </c>
      <c r="BD104" s="36">
        <v>0</v>
      </c>
      <c r="BE104" s="30">
        <f t="shared" si="124"/>
        <v>0</v>
      </c>
      <c r="BF104" s="36">
        <v>0</v>
      </c>
      <c r="BG104" s="30">
        <f t="shared" si="125"/>
        <v>0</v>
      </c>
      <c r="BH104" s="36"/>
      <c r="BI104" s="30">
        <f t="shared" si="126"/>
        <v>0</v>
      </c>
      <c r="BJ104" s="36">
        <v>0</v>
      </c>
      <c r="BK104" s="30">
        <f t="shared" si="127"/>
        <v>0</v>
      </c>
      <c r="BL104" s="36">
        <v>0</v>
      </c>
      <c r="BM104" s="30">
        <f t="shared" si="128"/>
        <v>0</v>
      </c>
      <c r="BN104" s="48">
        <v>0</v>
      </c>
      <c r="BO104" s="30">
        <f t="shared" si="129"/>
        <v>0</v>
      </c>
      <c r="BP104" s="36">
        <v>0</v>
      </c>
      <c r="BQ104" s="30">
        <f t="shared" si="130"/>
        <v>0</v>
      </c>
      <c r="BR104" s="36">
        <v>0</v>
      </c>
      <c r="BS104" s="30">
        <f t="shared" si="131"/>
        <v>0</v>
      </c>
      <c r="BT104" s="36">
        <v>0</v>
      </c>
      <c r="BU104" s="30">
        <f t="shared" si="132"/>
        <v>0</v>
      </c>
      <c r="BV104" s="36">
        <v>0</v>
      </c>
      <c r="BW104" s="30">
        <f t="shared" si="133"/>
        <v>0</v>
      </c>
      <c r="BX104" s="36"/>
      <c r="BY104" s="30">
        <f t="shared" si="134"/>
        <v>0</v>
      </c>
      <c r="BZ104" s="36">
        <v>0</v>
      </c>
      <c r="CA104" s="30">
        <f t="shared" si="135"/>
        <v>0</v>
      </c>
      <c r="CB104" s="36">
        <v>0</v>
      </c>
      <c r="CC104" s="30">
        <f t="shared" si="136"/>
        <v>0</v>
      </c>
      <c r="CD104" s="36">
        <v>0</v>
      </c>
      <c r="CE104" s="30">
        <f t="shared" si="137"/>
        <v>0</v>
      </c>
      <c r="CF104" s="36">
        <v>0</v>
      </c>
      <c r="CG104" s="30">
        <f t="shared" si="138"/>
        <v>0</v>
      </c>
      <c r="CH104" s="36"/>
      <c r="CI104" s="30">
        <f t="shared" si="139"/>
        <v>0</v>
      </c>
      <c r="CJ104" s="36"/>
      <c r="CK104" s="30">
        <f t="shared" si="140"/>
        <v>0</v>
      </c>
      <c r="CL104" s="36">
        <v>0</v>
      </c>
      <c r="CM104" s="30">
        <f t="shared" si="141"/>
        <v>0</v>
      </c>
      <c r="CN104" s="36">
        <v>0</v>
      </c>
      <c r="CO104" s="30">
        <f t="shared" si="142"/>
        <v>0</v>
      </c>
      <c r="CP104" s="36">
        <v>0</v>
      </c>
      <c r="CQ104" s="30">
        <f t="shared" si="143"/>
        <v>0</v>
      </c>
      <c r="CR104" s="33"/>
      <c r="CS104" s="30">
        <f t="shared" si="144"/>
        <v>0</v>
      </c>
      <c r="CT104" s="33"/>
      <c r="CU104" s="30"/>
      <c r="CV104" s="85">
        <f t="shared" si="100"/>
        <v>76</v>
      </c>
      <c r="CW104" s="85">
        <f t="shared" si="100"/>
        <v>2463706.3360000001</v>
      </c>
    </row>
    <row r="105" spans="1:101" s="4" customFormat="1" ht="60" x14ac:dyDescent="0.25">
      <c r="A105" s="43"/>
      <c r="B105" s="43">
        <v>70</v>
      </c>
      <c r="C105" s="159" t="s">
        <v>387</v>
      </c>
      <c r="D105" s="111" t="s">
        <v>214</v>
      </c>
      <c r="E105" s="112">
        <v>13520</v>
      </c>
      <c r="F105" s="28">
        <v>2.4</v>
      </c>
      <c r="G105" s="44">
        <v>1</v>
      </c>
      <c r="H105" s="112">
        <v>1.4</v>
      </c>
      <c r="I105" s="112">
        <v>1.68</v>
      </c>
      <c r="J105" s="112">
        <v>2.23</v>
      </c>
      <c r="K105" s="112">
        <v>2.57</v>
      </c>
      <c r="L105" s="40"/>
      <c r="M105" s="30">
        <f t="shared" si="102"/>
        <v>0</v>
      </c>
      <c r="N105" s="36"/>
      <c r="O105" s="30">
        <f t="shared" si="103"/>
        <v>0</v>
      </c>
      <c r="P105" s="36"/>
      <c r="Q105" s="30">
        <f t="shared" si="104"/>
        <v>0</v>
      </c>
      <c r="R105" s="33">
        <v>38</v>
      </c>
      <c r="S105" s="30">
        <f t="shared" si="105"/>
        <v>1726233.5999999999</v>
      </c>
      <c r="T105" s="36"/>
      <c r="U105" s="30">
        <f t="shared" si="106"/>
        <v>0</v>
      </c>
      <c r="V105" s="36"/>
      <c r="W105" s="33">
        <f t="shared" si="107"/>
        <v>0</v>
      </c>
      <c r="X105" s="41"/>
      <c r="Y105" s="30">
        <f t="shared" si="108"/>
        <v>0</v>
      </c>
      <c r="Z105" s="36"/>
      <c r="AA105" s="30">
        <f t="shared" si="109"/>
        <v>0</v>
      </c>
      <c r="AB105" s="36"/>
      <c r="AC105" s="30">
        <f t="shared" si="110"/>
        <v>0</v>
      </c>
      <c r="AD105" s="36"/>
      <c r="AE105" s="30">
        <f t="shared" si="111"/>
        <v>0</v>
      </c>
      <c r="AF105" s="33">
        <v>35</v>
      </c>
      <c r="AG105" s="30">
        <f t="shared" si="112"/>
        <v>1907942.3999999999</v>
      </c>
      <c r="AH105" s="36"/>
      <c r="AI105" s="30">
        <f t="shared" si="113"/>
        <v>0</v>
      </c>
      <c r="AJ105" s="41"/>
      <c r="AK105" s="30">
        <f t="shared" si="114"/>
        <v>0</v>
      </c>
      <c r="AL105" s="36"/>
      <c r="AM105" s="33">
        <f t="shared" si="115"/>
        <v>0</v>
      </c>
      <c r="AN105" s="36"/>
      <c r="AO105" s="30">
        <f t="shared" si="116"/>
        <v>0</v>
      </c>
      <c r="AP105" s="36"/>
      <c r="AQ105" s="30">
        <f t="shared" si="117"/>
        <v>0</v>
      </c>
      <c r="AR105" s="36"/>
      <c r="AS105" s="30">
        <f t="shared" si="118"/>
        <v>0</v>
      </c>
      <c r="AT105" s="36"/>
      <c r="AU105" s="30">
        <f t="shared" si="119"/>
        <v>0</v>
      </c>
      <c r="AV105" s="36"/>
      <c r="AW105" s="30">
        <f t="shared" si="120"/>
        <v>0</v>
      </c>
      <c r="AX105" s="36"/>
      <c r="AY105" s="30">
        <f t="shared" si="121"/>
        <v>0</v>
      </c>
      <c r="AZ105" s="36"/>
      <c r="BA105" s="30">
        <f t="shared" si="122"/>
        <v>0</v>
      </c>
      <c r="BB105" s="36"/>
      <c r="BC105" s="30">
        <f t="shared" si="123"/>
        <v>0</v>
      </c>
      <c r="BD105" s="36"/>
      <c r="BE105" s="30">
        <f t="shared" si="124"/>
        <v>0</v>
      </c>
      <c r="BF105" s="36"/>
      <c r="BG105" s="30">
        <f t="shared" si="125"/>
        <v>0</v>
      </c>
      <c r="BH105" s="36"/>
      <c r="BI105" s="30">
        <f t="shared" si="126"/>
        <v>0</v>
      </c>
      <c r="BJ105" s="36"/>
      <c r="BK105" s="30">
        <f t="shared" si="127"/>
        <v>0</v>
      </c>
      <c r="BL105" s="36"/>
      <c r="BM105" s="30">
        <f t="shared" si="128"/>
        <v>0</v>
      </c>
      <c r="BN105" s="48"/>
      <c r="BO105" s="30">
        <f t="shared" si="129"/>
        <v>0</v>
      </c>
      <c r="BP105" s="36"/>
      <c r="BQ105" s="30">
        <f t="shared" si="130"/>
        <v>0</v>
      </c>
      <c r="BR105" s="36"/>
      <c r="BS105" s="30">
        <f t="shared" si="131"/>
        <v>0</v>
      </c>
      <c r="BT105" s="36"/>
      <c r="BU105" s="30">
        <f t="shared" si="132"/>
        <v>0</v>
      </c>
      <c r="BV105" s="36"/>
      <c r="BW105" s="30">
        <f t="shared" si="133"/>
        <v>0</v>
      </c>
      <c r="BX105" s="36"/>
      <c r="BY105" s="30">
        <f t="shared" si="134"/>
        <v>0</v>
      </c>
      <c r="BZ105" s="36"/>
      <c r="CA105" s="30">
        <f t="shared" si="135"/>
        <v>0</v>
      </c>
      <c r="CB105" s="36"/>
      <c r="CC105" s="30">
        <f t="shared" si="136"/>
        <v>0</v>
      </c>
      <c r="CD105" s="36"/>
      <c r="CE105" s="30">
        <f t="shared" si="137"/>
        <v>0</v>
      </c>
      <c r="CF105" s="36"/>
      <c r="CG105" s="30">
        <f t="shared" si="138"/>
        <v>0</v>
      </c>
      <c r="CH105" s="36"/>
      <c r="CI105" s="30">
        <f t="shared" si="139"/>
        <v>0</v>
      </c>
      <c r="CJ105" s="36"/>
      <c r="CK105" s="30">
        <f t="shared" si="140"/>
        <v>0</v>
      </c>
      <c r="CL105" s="36"/>
      <c r="CM105" s="30">
        <f t="shared" si="141"/>
        <v>0</v>
      </c>
      <c r="CN105" s="36"/>
      <c r="CO105" s="30">
        <f t="shared" si="142"/>
        <v>0</v>
      </c>
      <c r="CP105" s="36"/>
      <c r="CQ105" s="30">
        <f t="shared" si="143"/>
        <v>0</v>
      </c>
      <c r="CR105" s="33"/>
      <c r="CS105" s="30">
        <f t="shared" si="144"/>
        <v>0</v>
      </c>
      <c r="CT105" s="33"/>
      <c r="CU105" s="30"/>
      <c r="CV105" s="85">
        <f t="shared" si="100"/>
        <v>73</v>
      </c>
      <c r="CW105" s="85">
        <f t="shared" si="100"/>
        <v>3634176</v>
      </c>
    </row>
    <row r="106" spans="1:101" s="4" customFormat="1" ht="60" x14ac:dyDescent="0.25">
      <c r="A106" s="43"/>
      <c r="B106" s="43">
        <v>71</v>
      </c>
      <c r="C106" s="159" t="s">
        <v>388</v>
      </c>
      <c r="D106" s="111" t="s">
        <v>215</v>
      </c>
      <c r="E106" s="112">
        <v>13520</v>
      </c>
      <c r="F106" s="28">
        <v>4.26</v>
      </c>
      <c r="G106" s="44">
        <v>1</v>
      </c>
      <c r="H106" s="112">
        <v>1.4</v>
      </c>
      <c r="I106" s="112">
        <v>1.68</v>
      </c>
      <c r="J106" s="112">
        <v>2.23</v>
      </c>
      <c r="K106" s="112">
        <v>2.57</v>
      </c>
      <c r="L106" s="40"/>
      <c r="M106" s="30">
        <f t="shared" si="102"/>
        <v>0</v>
      </c>
      <c r="N106" s="36"/>
      <c r="O106" s="30">
        <f t="shared" si="103"/>
        <v>0</v>
      </c>
      <c r="P106" s="36"/>
      <c r="Q106" s="30">
        <f t="shared" si="104"/>
        <v>0</v>
      </c>
      <c r="R106" s="33">
        <v>20</v>
      </c>
      <c r="S106" s="30">
        <f t="shared" si="105"/>
        <v>1612665.5999999999</v>
      </c>
      <c r="T106" s="36"/>
      <c r="U106" s="30">
        <f t="shared" si="106"/>
        <v>0</v>
      </c>
      <c r="V106" s="36"/>
      <c r="W106" s="33">
        <f t="shared" si="107"/>
        <v>0</v>
      </c>
      <c r="X106" s="41"/>
      <c r="Y106" s="30">
        <f t="shared" si="108"/>
        <v>0</v>
      </c>
      <c r="Z106" s="36"/>
      <c r="AA106" s="30">
        <f t="shared" si="109"/>
        <v>0</v>
      </c>
      <c r="AB106" s="36"/>
      <c r="AC106" s="30">
        <f t="shared" si="110"/>
        <v>0</v>
      </c>
      <c r="AD106" s="36"/>
      <c r="AE106" s="30">
        <f t="shared" si="111"/>
        <v>0</v>
      </c>
      <c r="AF106" s="33">
        <v>52</v>
      </c>
      <c r="AG106" s="30">
        <f t="shared" si="112"/>
        <v>5031516.6719999993</v>
      </c>
      <c r="AH106" s="36"/>
      <c r="AI106" s="30">
        <f t="shared" si="113"/>
        <v>0</v>
      </c>
      <c r="AJ106" s="41"/>
      <c r="AK106" s="30">
        <f t="shared" si="114"/>
        <v>0</v>
      </c>
      <c r="AL106" s="36"/>
      <c r="AM106" s="33">
        <f t="shared" si="115"/>
        <v>0</v>
      </c>
      <c r="AN106" s="36"/>
      <c r="AO106" s="30">
        <f t="shared" si="116"/>
        <v>0</v>
      </c>
      <c r="AP106" s="36"/>
      <c r="AQ106" s="30">
        <f t="shared" si="117"/>
        <v>0</v>
      </c>
      <c r="AR106" s="36"/>
      <c r="AS106" s="30">
        <f t="shared" si="118"/>
        <v>0</v>
      </c>
      <c r="AT106" s="36"/>
      <c r="AU106" s="30">
        <f t="shared" si="119"/>
        <v>0</v>
      </c>
      <c r="AV106" s="36"/>
      <c r="AW106" s="30">
        <f t="shared" si="120"/>
        <v>0</v>
      </c>
      <c r="AX106" s="36"/>
      <c r="AY106" s="30">
        <f t="shared" si="121"/>
        <v>0</v>
      </c>
      <c r="AZ106" s="36"/>
      <c r="BA106" s="30">
        <f t="shared" si="122"/>
        <v>0</v>
      </c>
      <c r="BB106" s="36"/>
      <c r="BC106" s="30">
        <f t="shared" si="123"/>
        <v>0</v>
      </c>
      <c r="BD106" s="36"/>
      <c r="BE106" s="30">
        <f t="shared" si="124"/>
        <v>0</v>
      </c>
      <c r="BF106" s="36"/>
      <c r="BG106" s="30">
        <f t="shared" si="125"/>
        <v>0</v>
      </c>
      <c r="BH106" s="36"/>
      <c r="BI106" s="30">
        <f t="shared" si="126"/>
        <v>0</v>
      </c>
      <c r="BJ106" s="36"/>
      <c r="BK106" s="30">
        <f t="shared" si="127"/>
        <v>0</v>
      </c>
      <c r="BL106" s="36"/>
      <c r="BM106" s="30">
        <f t="shared" si="128"/>
        <v>0</v>
      </c>
      <c r="BN106" s="48"/>
      <c r="BO106" s="30">
        <f t="shared" si="129"/>
        <v>0</v>
      </c>
      <c r="BP106" s="36"/>
      <c r="BQ106" s="30">
        <f t="shared" si="130"/>
        <v>0</v>
      </c>
      <c r="BR106" s="36"/>
      <c r="BS106" s="30">
        <f t="shared" si="131"/>
        <v>0</v>
      </c>
      <c r="BT106" s="36"/>
      <c r="BU106" s="30">
        <f t="shared" si="132"/>
        <v>0</v>
      </c>
      <c r="BV106" s="36"/>
      <c r="BW106" s="30">
        <f t="shared" si="133"/>
        <v>0</v>
      </c>
      <c r="BX106" s="36"/>
      <c r="BY106" s="30">
        <f t="shared" si="134"/>
        <v>0</v>
      </c>
      <c r="BZ106" s="36"/>
      <c r="CA106" s="30">
        <f t="shared" si="135"/>
        <v>0</v>
      </c>
      <c r="CB106" s="36"/>
      <c r="CC106" s="30">
        <f t="shared" si="136"/>
        <v>0</v>
      </c>
      <c r="CD106" s="36"/>
      <c r="CE106" s="30">
        <f t="shared" si="137"/>
        <v>0</v>
      </c>
      <c r="CF106" s="36"/>
      <c r="CG106" s="30">
        <f t="shared" si="138"/>
        <v>0</v>
      </c>
      <c r="CH106" s="36"/>
      <c r="CI106" s="30">
        <f t="shared" si="139"/>
        <v>0</v>
      </c>
      <c r="CJ106" s="36"/>
      <c r="CK106" s="30">
        <f t="shared" si="140"/>
        <v>0</v>
      </c>
      <c r="CL106" s="36"/>
      <c r="CM106" s="30">
        <f t="shared" si="141"/>
        <v>0</v>
      </c>
      <c r="CN106" s="36"/>
      <c r="CO106" s="30">
        <f t="shared" si="142"/>
        <v>0</v>
      </c>
      <c r="CP106" s="36"/>
      <c r="CQ106" s="30">
        <f t="shared" si="143"/>
        <v>0</v>
      </c>
      <c r="CR106" s="33"/>
      <c r="CS106" s="30">
        <f t="shared" si="144"/>
        <v>0</v>
      </c>
      <c r="CT106" s="33"/>
      <c r="CU106" s="30"/>
      <c r="CV106" s="85">
        <f t="shared" si="100"/>
        <v>72</v>
      </c>
      <c r="CW106" s="85">
        <f t="shared" si="100"/>
        <v>6644182.2719999989</v>
      </c>
    </row>
    <row r="107" spans="1:101" s="4" customFormat="1" ht="60" x14ac:dyDescent="0.25">
      <c r="A107" s="43"/>
      <c r="B107" s="43">
        <v>72</v>
      </c>
      <c r="C107" s="159" t="s">
        <v>389</v>
      </c>
      <c r="D107" s="111" t="s">
        <v>216</v>
      </c>
      <c r="E107" s="112">
        <v>13520</v>
      </c>
      <c r="F107" s="28">
        <v>7.09</v>
      </c>
      <c r="G107" s="44">
        <v>1</v>
      </c>
      <c r="H107" s="112">
        <v>1.4</v>
      </c>
      <c r="I107" s="112">
        <v>1.68</v>
      </c>
      <c r="J107" s="112">
        <v>2.23</v>
      </c>
      <c r="K107" s="112">
        <v>2.57</v>
      </c>
      <c r="L107" s="40"/>
      <c r="M107" s="30">
        <f t="shared" si="102"/>
        <v>0</v>
      </c>
      <c r="N107" s="36"/>
      <c r="O107" s="30">
        <f t="shared" si="103"/>
        <v>0</v>
      </c>
      <c r="P107" s="36"/>
      <c r="Q107" s="30">
        <f t="shared" si="104"/>
        <v>0</v>
      </c>
      <c r="R107" s="33">
        <v>10</v>
      </c>
      <c r="S107" s="30">
        <f t="shared" si="105"/>
        <v>1341995.2</v>
      </c>
      <c r="T107" s="36"/>
      <c r="U107" s="30">
        <f t="shared" si="106"/>
        <v>0</v>
      </c>
      <c r="V107" s="36"/>
      <c r="W107" s="33">
        <f t="shared" si="107"/>
        <v>0</v>
      </c>
      <c r="X107" s="41"/>
      <c r="Y107" s="30">
        <f t="shared" si="108"/>
        <v>0</v>
      </c>
      <c r="Z107" s="36"/>
      <c r="AA107" s="30">
        <f t="shared" si="109"/>
        <v>0</v>
      </c>
      <c r="AB107" s="36"/>
      <c r="AC107" s="30">
        <f t="shared" si="110"/>
        <v>0</v>
      </c>
      <c r="AD107" s="36"/>
      <c r="AE107" s="30">
        <f t="shared" si="111"/>
        <v>0</v>
      </c>
      <c r="AF107" s="33">
        <v>12</v>
      </c>
      <c r="AG107" s="30">
        <f t="shared" si="112"/>
        <v>1932473.088</v>
      </c>
      <c r="AH107" s="36"/>
      <c r="AI107" s="30">
        <f t="shared" si="113"/>
        <v>0</v>
      </c>
      <c r="AJ107" s="41"/>
      <c r="AK107" s="30">
        <f t="shared" si="114"/>
        <v>0</v>
      </c>
      <c r="AL107" s="36"/>
      <c r="AM107" s="33">
        <f t="shared" si="115"/>
        <v>0</v>
      </c>
      <c r="AN107" s="36"/>
      <c r="AO107" s="30">
        <f t="shared" si="116"/>
        <v>0</v>
      </c>
      <c r="AP107" s="36"/>
      <c r="AQ107" s="30">
        <f t="shared" si="117"/>
        <v>0</v>
      </c>
      <c r="AR107" s="36"/>
      <c r="AS107" s="30">
        <f t="shared" si="118"/>
        <v>0</v>
      </c>
      <c r="AT107" s="36"/>
      <c r="AU107" s="30">
        <f t="shared" si="119"/>
        <v>0</v>
      </c>
      <c r="AV107" s="36"/>
      <c r="AW107" s="30">
        <f t="shared" si="120"/>
        <v>0</v>
      </c>
      <c r="AX107" s="36"/>
      <c r="AY107" s="30">
        <f t="shared" si="121"/>
        <v>0</v>
      </c>
      <c r="AZ107" s="36"/>
      <c r="BA107" s="30">
        <f t="shared" si="122"/>
        <v>0</v>
      </c>
      <c r="BB107" s="36"/>
      <c r="BC107" s="30">
        <f t="shared" si="123"/>
        <v>0</v>
      </c>
      <c r="BD107" s="36"/>
      <c r="BE107" s="30">
        <f t="shared" si="124"/>
        <v>0</v>
      </c>
      <c r="BF107" s="36"/>
      <c r="BG107" s="30">
        <f t="shared" si="125"/>
        <v>0</v>
      </c>
      <c r="BH107" s="36"/>
      <c r="BI107" s="30">
        <f t="shared" si="126"/>
        <v>0</v>
      </c>
      <c r="BJ107" s="36"/>
      <c r="BK107" s="30">
        <f t="shared" si="127"/>
        <v>0</v>
      </c>
      <c r="BL107" s="36"/>
      <c r="BM107" s="30">
        <f t="shared" si="128"/>
        <v>0</v>
      </c>
      <c r="BN107" s="48"/>
      <c r="BO107" s="30">
        <f t="shared" si="129"/>
        <v>0</v>
      </c>
      <c r="BP107" s="36"/>
      <c r="BQ107" s="30">
        <f t="shared" si="130"/>
        <v>0</v>
      </c>
      <c r="BR107" s="36"/>
      <c r="BS107" s="30">
        <f t="shared" si="131"/>
        <v>0</v>
      </c>
      <c r="BT107" s="36"/>
      <c r="BU107" s="30">
        <f t="shared" si="132"/>
        <v>0</v>
      </c>
      <c r="BV107" s="36"/>
      <c r="BW107" s="30">
        <f t="shared" si="133"/>
        <v>0</v>
      </c>
      <c r="BX107" s="36"/>
      <c r="BY107" s="30">
        <f t="shared" si="134"/>
        <v>0</v>
      </c>
      <c r="BZ107" s="36"/>
      <c r="CA107" s="30">
        <f t="shared" si="135"/>
        <v>0</v>
      </c>
      <c r="CB107" s="36"/>
      <c r="CC107" s="30">
        <f t="shared" si="136"/>
        <v>0</v>
      </c>
      <c r="CD107" s="36"/>
      <c r="CE107" s="30">
        <f t="shared" si="137"/>
        <v>0</v>
      </c>
      <c r="CF107" s="36"/>
      <c r="CG107" s="30">
        <f t="shared" si="138"/>
        <v>0</v>
      </c>
      <c r="CH107" s="36"/>
      <c r="CI107" s="30">
        <f t="shared" si="139"/>
        <v>0</v>
      </c>
      <c r="CJ107" s="36"/>
      <c r="CK107" s="30">
        <f t="shared" si="140"/>
        <v>0</v>
      </c>
      <c r="CL107" s="36"/>
      <c r="CM107" s="30">
        <f t="shared" si="141"/>
        <v>0</v>
      </c>
      <c r="CN107" s="36"/>
      <c r="CO107" s="30">
        <f t="shared" si="142"/>
        <v>0</v>
      </c>
      <c r="CP107" s="36"/>
      <c r="CQ107" s="30">
        <f t="shared" si="143"/>
        <v>0</v>
      </c>
      <c r="CR107" s="33"/>
      <c r="CS107" s="30">
        <f t="shared" si="144"/>
        <v>0</v>
      </c>
      <c r="CT107" s="33"/>
      <c r="CU107" s="30"/>
      <c r="CV107" s="85">
        <f t="shared" si="100"/>
        <v>22</v>
      </c>
      <c r="CW107" s="85">
        <f t="shared" si="100"/>
        <v>3274468.2879999997</v>
      </c>
    </row>
    <row r="108" spans="1:101" s="4" customFormat="1" ht="60" x14ac:dyDescent="0.25">
      <c r="A108" s="43"/>
      <c r="B108" s="43">
        <v>73</v>
      </c>
      <c r="C108" s="159" t="s">
        <v>390</v>
      </c>
      <c r="D108" s="111" t="s">
        <v>217</v>
      </c>
      <c r="E108" s="112">
        <v>13520</v>
      </c>
      <c r="F108" s="28">
        <v>9.4600000000000009</v>
      </c>
      <c r="G108" s="44">
        <v>1</v>
      </c>
      <c r="H108" s="112">
        <v>1.4</v>
      </c>
      <c r="I108" s="112">
        <v>1.68</v>
      </c>
      <c r="J108" s="112">
        <v>2.23</v>
      </c>
      <c r="K108" s="112">
        <v>2.57</v>
      </c>
      <c r="L108" s="40"/>
      <c r="M108" s="30">
        <f t="shared" si="102"/>
        <v>0</v>
      </c>
      <c r="N108" s="36"/>
      <c r="O108" s="30">
        <f t="shared" si="103"/>
        <v>0</v>
      </c>
      <c r="P108" s="36"/>
      <c r="Q108" s="30">
        <f t="shared" si="104"/>
        <v>0</v>
      </c>
      <c r="R108" s="33">
        <v>8</v>
      </c>
      <c r="S108" s="30">
        <f t="shared" si="105"/>
        <v>1432471.04</v>
      </c>
      <c r="T108" s="36"/>
      <c r="U108" s="30">
        <f t="shared" si="106"/>
        <v>0</v>
      </c>
      <c r="V108" s="36"/>
      <c r="W108" s="33">
        <f t="shared" si="107"/>
        <v>0</v>
      </c>
      <c r="X108" s="41"/>
      <c r="Y108" s="30">
        <f t="shared" si="108"/>
        <v>0</v>
      </c>
      <c r="Z108" s="36"/>
      <c r="AA108" s="30">
        <f t="shared" si="109"/>
        <v>0</v>
      </c>
      <c r="AB108" s="36"/>
      <c r="AC108" s="30">
        <f t="shared" si="110"/>
        <v>0</v>
      </c>
      <c r="AD108" s="36"/>
      <c r="AE108" s="30">
        <f t="shared" si="111"/>
        <v>0</v>
      </c>
      <c r="AF108" s="33">
        <v>9</v>
      </c>
      <c r="AG108" s="30">
        <f t="shared" si="112"/>
        <v>1933835.9040000001</v>
      </c>
      <c r="AH108" s="36"/>
      <c r="AI108" s="30">
        <f t="shared" si="113"/>
        <v>0</v>
      </c>
      <c r="AJ108" s="41"/>
      <c r="AK108" s="30">
        <f t="shared" si="114"/>
        <v>0</v>
      </c>
      <c r="AL108" s="36"/>
      <c r="AM108" s="33">
        <f t="shared" si="115"/>
        <v>0</v>
      </c>
      <c r="AN108" s="36"/>
      <c r="AO108" s="30">
        <f t="shared" si="116"/>
        <v>0</v>
      </c>
      <c r="AP108" s="36"/>
      <c r="AQ108" s="30">
        <f t="shared" si="117"/>
        <v>0</v>
      </c>
      <c r="AR108" s="36"/>
      <c r="AS108" s="30">
        <f t="shared" si="118"/>
        <v>0</v>
      </c>
      <c r="AT108" s="36"/>
      <c r="AU108" s="30">
        <f t="shared" si="119"/>
        <v>0</v>
      </c>
      <c r="AV108" s="36"/>
      <c r="AW108" s="30">
        <f t="shared" si="120"/>
        <v>0</v>
      </c>
      <c r="AX108" s="36"/>
      <c r="AY108" s="30">
        <f t="shared" si="121"/>
        <v>0</v>
      </c>
      <c r="AZ108" s="36"/>
      <c r="BA108" s="30">
        <f t="shared" si="122"/>
        <v>0</v>
      </c>
      <c r="BB108" s="36"/>
      <c r="BC108" s="30">
        <f t="shared" si="123"/>
        <v>0</v>
      </c>
      <c r="BD108" s="36"/>
      <c r="BE108" s="30">
        <f t="shared" si="124"/>
        <v>0</v>
      </c>
      <c r="BF108" s="36"/>
      <c r="BG108" s="30">
        <f t="shared" si="125"/>
        <v>0</v>
      </c>
      <c r="BH108" s="36"/>
      <c r="BI108" s="30">
        <f t="shared" si="126"/>
        <v>0</v>
      </c>
      <c r="BJ108" s="36"/>
      <c r="BK108" s="30">
        <f t="shared" si="127"/>
        <v>0</v>
      </c>
      <c r="BL108" s="36"/>
      <c r="BM108" s="30">
        <f t="shared" si="128"/>
        <v>0</v>
      </c>
      <c r="BN108" s="48"/>
      <c r="BO108" s="30">
        <f t="shared" si="129"/>
        <v>0</v>
      </c>
      <c r="BP108" s="36"/>
      <c r="BQ108" s="30">
        <f t="shared" si="130"/>
        <v>0</v>
      </c>
      <c r="BR108" s="36"/>
      <c r="BS108" s="30">
        <f t="shared" si="131"/>
        <v>0</v>
      </c>
      <c r="BT108" s="36"/>
      <c r="BU108" s="30">
        <f t="shared" si="132"/>
        <v>0</v>
      </c>
      <c r="BV108" s="36"/>
      <c r="BW108" s="30">
        <f t="shared" si="133"/>
        <v>0</v>
      </c>
      <c r="BX108" s="36"/>
      <c r="BY108" s="30">
        <f t="shared" si="134"/>
        <v>0</v>
      </c>
      <c r="BZ108" s="36"/>
      <c r="CA108" s="30">
        <f t="shared" si="135"/>
        <v>0</v>
      </c>
      <c r="CB108" s="36"/>
      <c r="CC108" s="30">
        <f t="shared" si="136"/>
        <v>0</v>
      </c>
      <c r="CD108" s="36"/>
      <c r="CE108" s="30">
        <f t="shared" si="137"/>
        <v>0</v>
      </c>
      <c r="CF108" s="36"/>
      <c r="CG108" s="30">
        <f t="shared" si="138"/>
        <v>0</v>
      </c>
      <c r="CH108" s="36"/>
      <c r="CI108" s="30">
        <f t="shared" si="139"/>
        <v>0</v>
      </c>
      <c r="CJ108" s="36"/>
      <c r="CK108" s="30">
        <f t="shared" si="140"/>
        <v>0</v>
      </c>
      <c r="CL108" s="36"/>
      <c r="CM108" s="30">
        <f t="shared" si="141"/>
        <v>0</v>
      </c>
      <c r="CN108" s="36"/>
      <c r="CO108" s="30">
        <f t="shared" si="142"/>
        <v>0</v>
      </c>
      <c r="CP108" s="36"/>
      <c r="CQ108" s="30">
        <f t="shared" si="143"/>
        <v>0</v>
      </c>
      <c r="CR108" s="33"/>
      <c r="CS108" s="30">
        <f t="shared" si="144"/>
        <v>0</v>
      </c>
      <c r="CT108" s="33"/>
      <c r="CU108" s="30"/>
      <c r="CV108" s="85">
        <f t="shared" si="100"/>
        <v>17</v>
      </c>
      <c r="CW108" s="85">
        <f t="shared" si="100"/>
        <v>3366306.9440000001</v>
      </c>
    </row>
    <row r="109" spans="1:101" s="4" customFormat="1" ht="60" x14ac:dyDescent="0.25">
      <c r="A109" s="43"/>
      <c r="B109" s="43">
        <v>74</v>
      </c>
      <c r="C109" s="159" t="s">
        <v>391</v>
      </c>
      <c r="D109" s="111" t="s">
        <v>218</v>
      </c>
      <c r="E109" s="112">
        <v>13520</v>
      </c>
      <c r="F109" s="28">
        <v>14.57</v>
      </c>
      <c r="G109" s="44">
        <v>1</v>
      </c>
      <c r="H109" s="112">
        <v>1.4</v>
      </c>
      <c r="I109" s="112">
        <v>1.68</v>
      </c>
      <c r="J109" s="112">
        <v>2.23</v>
      </c>
      <c r="K109" s="112">
        <v>2.57</v>
      </c>
      <c r="L109" s="40"/>
      <c r="M109" s="30">
        <f t="shared" si="102"/>
        <v>0</v>
      </c>
      <c r="N109" s="36"/>
      <c r="O109" s="30">
        <f t="shared" si="103"/>
        <v>0</v>
      </c>
      <c r="P109" s="36"/>
      <c r="Q109" s="30">
        <f t="shared" si="104"/>
        <v>0</v>
      </c>
      <c r="R109" s="33"/>
      <c r="S109" s="30">
        <f t="shared" si="105"/>
        <v>0</v>
      </c>
      <c r="T109" s="36"/>
      <c r="U109" s="30">
        <f t="shared" si="106"/>
        <v>0</v>
      </c>
      <c r="V109" s="36"/>
      <c r="W109" s="33">
        <f t="shared" si="107"/>
        <v>0</v>
      </c>
      <c r="X109" s="41"/>
      <c r="Y109" s="30">
        <f t="shared" si="108"/>
        <v>0</v>
      </c>
      <c r="Z109" s="36"/>
      <c r="AA109" s="30">
        <f t="shared" si="109"/>
        <v>0</v>
      </c>
      <c r="AB109" s="36"/>
      <c r="AC109" s="30">
        <f t="shared" si="110"/>
        <v>0</v>
      </c>
      <c r="AD109" s="36"/>
      <c r="AE109" s="30">
        <f t="shared" si="111"/>
        <v>0</v>
      </c>
      <c r="AF109" s="33">
        <v>10</v>
      </c>
      <c r="AG109" s="30">
        <f t="shared" si="112"/>
        <v>3309371.52</v>
      </c>
      <c r="AH109" s="36"/>
      <c r="AI109" s="30">
        <f t="shared" si="113"/>
        <v>0</v>
      </c>
      <c r="AJ109" s="41"/>
      <c r="AK109" s="30">
        <f t="shared" si="114"/>
        <v>0</v>
      </c>
      <c r="AL109" s="36"/>
      <c r="AM109" s="33">
        <f t="shared" si="115"/>
        <v>0</v>
      </c>
      <c r="AN109" s="36"/>
      <c r="AO109" s="30">
        <f t="shared" si="116"/>
        <v>0</v>
      </c>
      <c r="AP109" s="36"/>
      <c r="AQ109" s="30">
        <f t="shared" si="117"/>
        <v>0</v>
      </c>
      <c r="AR109" s="36"/>
      <c r="AS109" s="30">
        <f t="shared" si="118"/>
        <v>0</v>
      </c>
      <c r="AT109" s="36"/>
      <c r="AU109" s="30">
        <f t="shared" si="119"/>
        <v>0</v>
      </c>
      <c r="AV109" s="36"/>
      <c r="AW109" s="30">
        <f t="shared" si="120"/>
        <v>0</v>
      </c>
      <c r="AX109" s="36"/>
      <c r="AY109" s="30">
        <f t="shared" si="121"/>
        <v>0</v>
      </c>
      <c r="AZ109" s="36"/>
      <c r="BA109" s="30">
        <f t="shared" si="122"/>
        <v>0</v>
      </c>
      <c r="BB109" s="36"/>
      <c r="BC109" s="30">
        <f t="shared" si="123"/>
        <v>0</v>
      </c>
      <c r="BD109" s="36"/>
      <c r="BE109" s="30">
        <f t="shared" si="124"/>
        <v>0</v>
      </c>
      <c r="BF109" s="36"/>
      <c r="BG109" s="30">
        <f t="shared" si="125"/>
        <v>0</v>
      </c>
      <c r="BH109" s="36"/>
      <c r="BI109" s="30">
        <f t="shared" si="126"/>
        <v>0</v>
      </c>
      <c r="BJ109" s="36"/>
      <c r="BK109" s="30">
        <f t="shared" si="127"/>
        <v>0</v>
      </c>
      <c r="BL109" s="36"/>
      <c r="BM109" s="30">
        <f t="shared" si="128"/>
        <v>0</v>
      </c>
      <c r="BN109" s="48"/>
      <c r="BO109" s="30">
        <f t="shared" si="129"/>
        <v>0</v>
      </c>
      <c r="BP109" s="36"/>
      <c r="BQ109" s="30">
        <f t="shared" si="130"/>
        <v>0</v>
      </c>
      <c r="BR109" s="36"/>
      <c r="BS109" s="30">
        <f t="shared" si="131"/>
        <v>0</v>
      </c>
      <c r="BT109" s="36"/>
      <c r="BU109" s="30">
        <f t="shared" si="132"/>
        <v>0</v>
      </c>
      <c r="BV109" s="36"/>
      <c r="BW109" s="30">
        <f t="shared" si="133"/>
        <v>0</v>
      </c>
      <c r="BX109" s="36"/>
      <c r="BY109" s="30">
        <f t="shared" si="134"/>
        <v>0</v>
      </c>
      <c r="BZ109" s="36"/>
      <c r="CA109" s="30">
        <f t="shared" si="135"/>
        <v>0</v>
      </c>
      <c r="CB109" s="36"/>
      <c r="CC109" s="30">
        <f t="shared" si="136"/>
        <v>0</v>
      </c>
      <c r="CD109" s="36"/>
      <c r="CE109" s="30">
        <f t="shared" si="137"/>
        <v>0</v>
      </c>
      <c r="CF109" s="36"/>
      <c r="CG109" s="30">
        <f t="shared" si="138"/>
        <v>0</v>
      </c>
      <c r="CH109" s="36"/>
      <c r="CI109" s="30">
        <f t="shared" si="139"/>
        <v>0</v>
      </c>
      <c r="CJ109" s="36"/>
      <c r="CK109" s="30">
        <f t="shared" si="140"/>
        <v>0</v>
      </c>
      <c r="CL109" s="36"/>
      <c r="CM109" s="30">
        <f t="shared" si="141"/>
        <v>0</v>
      </c>
      <c r="CN109" s="36"/>
      <c r="CO109" s="30">
        <f t="shared" si="142"/>
        <v>0</v>
      </c>
      <c r="CP109" s="36"/>
      <c r="CQ109" s="30">
        <f t="shared" si="143"/>
        <v>0</v>
      </c>
      <c r="CR109" s="33"/>
      <c r="CS109" s="30">
        <f t="shared" si="144"/>
        <v>0</v>
      </c>
      <c r="CT109" s="33"/>
      <c r="CU109" s="30"/>
      <c r="CV109" s="85">
        <f t="shared" si="100"/>
        <v>10</v>
      </c>
      <c r="CW109" s="85">
        <f t="shared" si="100"/>
        <v>3309371.52</v>
      </c>
    </row>
    <row r="110" spans="1:101" s="4" customFormat="1" ht="60" x14ac:dyDescent="0.25">
      <c r="A110" s="43"/>
      <c r="B110" s="43">
        <v>75</v>
      </c>
      <c r="C110" s="159" t="s">
        <v>392</v>
      </c>
      <c r="D110" s="120" t="s">
        <v>219</v>
      </c>
      <c r="E110" s="112">
        <v>13520</v>
      </c>
      <c r="F110" s="28">
        <v>20.010000000000002</v>
      </c>
      <c r="G110" s="44">
        <v>1</v>
      </c>
      <c r="H110" s="121">
        <v>1.4</v>
      </c>
      <c r="I110" s="121">
        <v>1.68</v>
      </c>
      <c r="J110" s="121">
        <v>2.23</v>
      </c>
      <c r="K110" s="121">
        <v>2.57</v>
      </c>
      <c r="L110" s="40"/>
      <c r="M110" s="30"/>
      <c r="N110" s="36"/>
      <c r="O110" s="30"/>
      <c r="P110" s="36"/>
      <c r="Q110" s="30"/>
      <c r="R110" s="33">
        <v>4</v>
      </c>
      <c r="S110" s="30">
        <f t="shared" si="105"/>
        <v>1514997.1199999999</v>
      </c>
      <c r="T110" s="36"/>
      <c r="U110" s="30"/>
      <c r="V110" s="36"/>
      <c r="W110" s="33"/>
      <c r="X110" s="41"/>
      <c r="Y110" s="30"/>
      <c r="Z110" s="36"/>
      <c r="AA110" s="30"/>
      <c r="AB110" s="36"/>
      <c r="AC110" s="30"/>
      <c r="AD110" s="36"/>
      <c r="AE110" s="30"/>
      <c r="AF110" s="33">
        <v>10</v>
      </c>
      <c r="AG110" s="30">
        <f t="shared" si="112"/>
        <v>4544991.3599999994</v>
      </c>
      <c r="AH110" s="36"/>
      <c r="AI110" s="30"/>
      <c r="AJ110" s="41"/>
      <c r="AK110" s="30"/>
      <c r="AL110" s="36"/>
      <c r="AM110" s="33"/>
      <c r="AN110" s="36"/>
      <c r="AO110" s="30"/>
      <c r="AP110" s="36"/>
      <c r="AQ110" s="30"/>
      <c r="AR110" s="36"/>
      <c r="AS110" s="30"/>
      <c r="AT110" s="36"/>
      <c r="AU110" s="30"/>
      <c r="AV110" s="36"/>
      <c r="AW110" s="30"/>
      <c r="AX110" s="36"/>
      <c r="AY110" s="30"/>
      <c r="AZ110" s="36"/>
      <c r="BA110" s="30"/>
      <c r="BB110" s="36"/>
      <c r="BC110" s="30"/>
      <c r="BD110" s="36"/>
      <c r="BE110" s="30"/>
      <c r="BF110" s="36"/>
      <c r="BG110" s="30"/>
      <c r="BH110" s="36"/>
      <c r="BI110" s="30"/>
      <c r="BJ110" s="36"/>
      <c r="BK110" s="30"/>
      <c r="BL110" s="36"/>
      <c r="BM110" s="30"/>
      <c r="BN110" s="48"/>
      <c r="BO110" s="30"/>
      <c r="BP110" s="36"/>
      <c r="BQ110" s="30"/>
      <c r="BR110" s="36"/>
      <c r="BS110" s="30"/>
      <c r="BT110" s="36"/>
      <c r="BU110" s="30"/>
      <c r="BV110" s="36"/>
      <c r="BW110" s="30"/>
      <c r="BX110" s="36"/>
      <c r="BY110" s="30"/>
      <c r="BZ110" s="36"/>
      <c r="CA110" s="30"/>
      <c r="CB110" s="36"/>
      <c r="CC110" s="30"/>
      <c r="CD110" s="36"/>
      <c r="CE110" s="30"/>
      <c r="CF110" s="36"/>
      <c r="CG110" s="30"/>
      <c r="CH110" s="36"/>
      <c r="CI110" s="30"/>
      <c r="CJ110" s="36"/>
      <c r="CK110" s="30"/>
      <c r="CL110" s="36"/>
      <c r="CM110" s="30"/>
      <c r="CN110" s="36"/>
      <c r="CO110" s="30"/>
      <c r="CP110" s="36"/>
      <c r="CQ110" s="30"/>
      <c r="CR110" s="33"/>
      <c r="CS110" s="30"/>
      <c r="CT110" s="33"/>
      <c r="CU110" s="30"/>
      <c r="CV110" s="85">
        <f t="shared" si="100"/>
        <v>14</v>
      </c>
      <c r="CW110" s="85">
        <f t="shared" si="100"/>
        <v>6059988.4799999995</v>
      </c>
    </row>
    <row r="111" spans="1:101" s="4" customFormat="1" ht="60" x14ac:dyDescent="0.25">
      <c r="A111" s="43"/>
      <c r="B111" s="43">
        <v>76</v>
      </c>
      <c r="C111" s="159" t="s">
        <v>393</v>
      </c>
      <c r="D111" s="120" t="s">
        <v>220</v>
      </c>
      <c r="E111" s="112">
        <v>13520</v>
      </c>
      <c r="F111" s="28">
        <v>38.1</v>
      </c>
      <c r="G111" s="44">
        <v>1</v>
      </c>
      <c r="H111" s="121">
        <v>1.4</v>
      </c>
      <c r="I111" s="121">
        <v>1.68</v>
      </c>
      <c r="J111" s="121">
        <v>2.23</v>
      </c>
      <c r="K111" s="121">
        <v>2.57</v>
      </c>
      <c r="L111" s="40"/>
      <c r="M111" s="30"/>
      <c r="N111" s="36"/>
      <c r="O111" s="30"/>
      <c r="P111" s="36"/>
      <c r="Q111" s="30"/>
      <c r="R111" s="33">
        <v>5</v>
      </c>
      <c r="S111" s="30">
        <f t="shared" si="105"/>
        <v>3605784</v>
      </c>
      <c r="T111" s="36"/>
      <c r="U111" s="30"/>
      <c r="V111" s="36"/>
      <c r="W111" s="33"/>
      <c r="X111" s="41"/>
      <c r="Y111" s="30"/>
      <c r="Z111" s="36"/>
      <c r="AA111" s="30"/>
      <c r="AB111" s="36"/>
      <c r="AC111" s="30"/>
      <c r="AD111" s="36"/>
      <c r="AE111" s="30"/>
      <c r="AF111" s="33">
        <v>10</v>
      </c>
      <c r="AG111" s="30">
        <f t="shared" si="112"/>
        <v>8653881.5999999996</v>
      </c>
      <c r="AH111" s="36"/>
      <c r="AI111" s="30"/>
      <c r="AJ111" s="41"/>
      <c r="AK111" s="30"/>
      <c r="AL111" s="36"/>
      <c r="AM111" s="33"/>
      <c r="AN111" s="36"/>
      <c r="AO111" s="30"/>
      <c r="AP111" s="36"/>
      <c r="AQ111" s="30"/>
      <c r="AR111" s="36"/>
      <c r="AS111" s="30"/>
      <c r="AT111" s="36"/>
      <c r="AU111" s="30"/>
      <c r="AV111" s="36"/>
      <c r="AW111" s="30"/>
      <c r="AX111" s="36"/>
      <c r="AY111" s="30"/>
      <c r="AZ111" s="36"/>
      <c r="BA111" s="30"/>
      <c r="BB111" s="36"/>
      <c r="BC111" s="30"/>
      <c r="BD111" s="36"/>
      <c r="BE111" s="30"/>
      <c r="BF111" s="36"/>
      <c r="BG111" s="30"/>
      <c r="BH111" s="36"/>
      <c r="BI111" s="30"/>
      <c r="BJ111" s="36"/>
      <c r="BK111" s="30"/>
      <c r="BL111" s="36"/>
      <c r="BM111" s="30"/>
      <c r="BN111" s="48"/>
      <c r="BO111" s="30"/>
      <c r="BP111" s="36"/>
      <c r="BQ111" s="30"/>
      <c r="BR111" s="36"/>
      <c r="BS111" s="30"/>
      <c r="BT111" s="36"/>
      <c r="BU111" s="30"/>
      <c r="BV111" s="36"/>
      <c r="BW111" s="30"/>
      <c r="BX111" s="36"/>
      <c r="BY111" s="30"/>
      <c r="BZ111" s="36"/>
      <c r="CA111" s="30"/>
      <c r="CB111" s="36"/>
      <c r="CC111" s="30"/>
      <c r="CD111" s="36"/>
      <c r="CE111" s="30"/>
      <c r="CF111" s="36"/>
      <c r="CG111" s="30"/>
      <c r="CH111" s="36"/>
      <c r="CI111" s="30"/>
      <c r="CJ111" s="36"/>
      <c r="CK111" s="30"/>
      <c r="CL111" s="36"/>
      <c r="CM111" s="30"/>
      <c r="CN111" s="36"/>
      <c r="CO111" s="30"/>
      <c r="CP111" s="36"/>
      <c r="CQ111" s="30"/>
      <c r="CR111" s="33"/>
      <c r="CS111" s="30"/>
      <c r="CT111" s="33"/>
      <c r="CU111" s="30"/>
      <c r="CV111" s="85">
        <f t="shared" si="100"/>
        <v>15</v>
      </c>
      <c r="CW111" s="85">
        <f t="shared" si="100"/>
        <v>12259665.6</v>
      </c>
    </row>
    <row r="112" spans="1:101" s="4" customFormat="1" ht="75" x14ac:dyDescent="0.25">
      <c r="A112" s="43"/>
      <c r="B112" s="43">
        <v>77</v>
      </c>
      <c r="C112" s="159" t="s">
        <v>394</v>
      </c>
      <c r="D112" s="120" t="s">
        <v>221</v>
      </c>
      <c r="E112" s="112">
        <v>13520</v>
      </c>
      <c r="F112" s="28">
        <v>2.4</v>
      </c>
      <c r="G112" s="44">
        <v>1</v>
      </c>
      <c r="H112" s="121">
        <v>1.4</v>
      </c>
      <c r="I112" s="121">
        <v>1.68</v>
      </c>
      <c r="J112" s="121">
        <v>2.23</v>
      </c>
      <c r="K112" s="121">
        <v>2.57</v>
      </c>
      <c r="L112" s="40"/>
      <c r="M112" s="30">
        <f>SUM(L112*$E112*$F112*$G112*$H112*$M$10)</f>
        <v>0</v>
      </c>
      <c r="N112" s="36"/>
      <c r="O112" s="30">
        <f>SUM(N112*$E112*$F112*$G112*$H112*$O$10)</f>
        <v>0</v>
      </c>
      <c r="P112" s="36"/>
      <c r="Q112" s="30">
        <f>SUM(P112*$E112*$F112*$G112*$H112*$Q$10)</f>
        <v>0</v>
      </c>
      <c r="R112" s="33"/>
      <c r="S112" s="30">
        <f t="shared" si="105"/>
        <v>0</v>
      </c>
      <c r="T112" s="36"/>
      <c r="U112" s="30">
        <f>SUM(T112*$E112*$F112*$G112*$H112*$U$10)</f>
        <v>0</v>
      </c>
      <c r="V112" s="36"/>
      <c r="W112" s="33">
        <f>SUM(V112*$E112*$F112*$G112*$H112*$W$10)</f>
        <v>0</v>
      </c>
      <c r="X112" s="41"/>
      <c r="Y112" s="30">
        <f>SUM(X112*$E112*$F112*$G112*$H112*$Y$10)</f>
        <v>0</v>
      </c>
      <c r="Z112" s="36"/>
      <c r="AA112" s="30">
        <f>SUM(Z112*$E112*$F112*$G112*$H112*$AA$10)</f>
        <v>0</v>
      </c>
      <c r="AB112" s="36"/>
      <c r="AC112" s="30">
        <f>SUM(AB112*$E112*$F112*$G112*$H112*$AC$10)</f>
        <v>0</v>
      </c>
      <c r="AD112" s="36"/>
      <c r="AE112" s="30">
        <f>SUM(AD112*$E112*$F112*$G112*$H112*$AE$10)</f>
        <v>0</v>
      </c>
      <c r="AF112" s="33"/>
      <c r="AG112" s="30">
        <f t="shared" si="112"/>
        <v>0</v>
      </c>
      <c r="AH112" s="36"/>
      <c r="AI112" s="30">
        <f>AH112*$E112*$F112*$G112*$I112*$AI$10</f>
        <v>0</v>
      </c>
      <c r="AJ112" s="41"/>
      <c r="AK112" s="30">
        <f>SUM(AJ112*$E112*$F112*$G112*$H112*$AK$10)</f>
        <v>0</v>
      </c>
      <c r="AL112" s="36"/>
      <c r="AM112" s="33">
        <f>SUM(AL112*$E112*$F112*$G112*$H112*$AM$10)</f>
        <v>0</v>
      </c>
      <c r="AN112" s="36"/>
      <c r="AO112" s="30">
        <f>SUM(AN112*$E112*$F112*$G112*$H112*$AO$10)</f>
        <v>0</v>
      </c>
      <c r="AP112" s="36"/>
      <c r="AQ112" s="30">
        <f>SUM(AP112*$E112*$F112*$G112*$H112*$AQ$10)</f>
        <v>0</v>
      </c>
      <c r="AR112" s="36"/>
      <c r="AS112" s="30">
        <f>SUM(AR112*$E112*$F112*$G112*$H112*$AS$10)</f>
        <v>0</v>
      </c>
      <c r="AT112" s="36"/>
      <c r="AU112" s="30">
        <f>SUM(AT112*$E112*$F112*$G112*$H112*$AU$10)</f>
        <v>0</v>
      </c>
      <c r="AV112" s="36"/>
      <c r="AW112" s="30">
        <f>SUM(AV112*$E112*$F112*$G112*$H112*$AW$10)</f>
        <v>0</v>
      </c>
      <c r="AX112" s="36"/>
      <c r="AY112" s="30">
        <f>SUM(AX112*$E112*$F112*$G112*$H112*$AY$10)</f>
        <v>0</v>
      </c>
      <c r="AZ112" s="36"/>
      <c r="BA112" s="30">
        <f>SUM(AZ112*$E112*$F112*$G112*$H112*$BA$10)</f>
        <v>0</v>
      </c>
      <c r="BB112" s="36"/>
      <c r="BC112" s="30">
        <f>SUM(BB112*$E112*$F112*$G112*$H112*$BC$10)</f>
        <v>0</v>
      </c>
      <c r="BD112" s="36"/>
      <c r="BE112" s="30">
        <f>SUM(BD112*$E112*$F112*$G112*$H112*$BE$10)</f>
        <v>0</v>
      </c>
      <c r="BF112" s="36"/>
      <c r="BG112" s="30">
        <f>SUM(BF112*$E112*$F112*$G112*$H112*$BG$10)</f>
        <v>0</v>
      </c>
      <c r="BH112" s="36"/>
      <c r="BI112" s="30">
        <f>SUM(BH112*$E112*$F112*$G112*$H112*$BI$10)</f>
        <v>0</v>
      </c>
      <c r="BJ112" s="36"/>
      <c r="BK112" s="30">
        <f>BJ112*$E112*$F112*$G112*$I112*$BK$10</f>
        <v>0</v>
      </c>
      <c r="BL112" s="36"/>
      <c r="BM112" s="30">
        <f>BL112*$E112*$F112*$G112*$I112*$BM$10</f>
        <v>0</v>
      </c>
      <c r="BN112" s="48"/>
      <c r="BO112" s="30">
        <f>BN112*$E112*$F112*$G112*$I112*$BO$10</f>
        <v>0</v>
      </c>
      <c r="BP112" s="36"/>
      <c r="BQ112" s="30">
        <f>BP112*$E112*$F112*$G112*$I112*$BQ$10</f>
        <v>0</v>
      </c>
      <c r="BR112" s="36"/>
      <c r="BS112" s="30">
        <f>BR112*$E112*$F112*$G112*$I112*$BS$10</f>
        <v>0</v>
      </c>
      <c r="BT112" s="36"/>
      <c r="BU112" s="30">
        <f>BT112*$E112*$F112*$G112*$I112*$BU$10</f>
        <v>0</v>
      </c>
      <c r="BV112" s="36"/>
      <c r="BW112" s="30">
        <f>BV112*$E112*$F112*$G112*$I112*$BW$10</f>
        <v>0</v>
      </c>
      <c r="BX112" s="36"/>
      <c r="BY112" s="30">
        <f>BX112*$E112*$F112*$G112*$I112*$BY$10</f>
        <v>0</v>
      </c>
      <c r="BZ112" s="36"/>
      <c r="CA112" s="30">
        <f>BZ112*$E112*$F112*$G112*$I112*$CA$10</f>
        <v>0</v>
      </c>
      <c r="CB112" s="36"/>
      <c r="CC112" s="30">
        <f>CB112*$E112*$F112*$G112*$I112*$CC$10</f>
        <v>0</v>
      </c>
      <c r="CD112" s="36"/>
      <c r="CE112" s="30">
        <f>CD112*$E112*$F112*$G112*$I112*$CE$10</f>
        <v>0</v>
      </c>
      <c r="CF112" s="36"/>
      <c r="CG112" s="30">
        <f>CF112*$E112*$F112*$G112*$I112*$CG$10</f>
        <v>0</v>
      </c>
      <c r="CH112" s="36"/>
      <c r="CI112" s="30">
        <f>CH112*$E112*$F112*$G112*$I112*$CI$10</f>
        <v>0</v>
      </c>
      <c r="CJ112" s="36"/>
      <c r="CK112" s="30">
        <f>CJ112*$E112*$F112*$G112*$I112*$CK$10</f>
        <v>0</v>
      </c>
      <c r="CL112" s="36"/>
      <c r="CM112" s="30">
        <f>CL112*$E112*$F112*$G112*$I112*$CM$10</f>
        <v>0</v>
      </c>
      <c r="CN112" s="36"/>
      <c r="CO112" s="30">
        <f>CN112*$E112*$F112*$G112*$J112*$CO$10</f>
        <v>0</v>
      </c>
      <c r="CP112" s="36"/>
      <c r="CQ112" s="30">
        <f>CP112*$E112*$F112*$G112*$K112*$CQ$10</f>
        <v>0</v>
      </c>
      <c r="CR112" s="33"/>
      <c r="CS112" s="30">
        <f>CR112*E112*F112*G112</f>
        <v>0</v>
      </c>
      <c r="CT112" s="33"/>
      <c r="CU112" s="30"/>
      <c r="CV112" s="85">
        <f t="shared" si="100"/>
        <v>0</v>
      </c>
      <c r="CW112" s="85">
        <f t="shared" si="100"/>
        <v>0</v>
      </c>
    </row>
    <row r="113" spans="1:101" s="4" customFormat="1" ht="75" x14ac:dyDescent="0.25">
      <c r="A113" s="43"/>
      <c r="B113" s="43">
        <v>78</v>
      </c>
      <c r="C113" s="159" t="s">
        <v>395</v>
      </c>
      <c r="D113" s="120" t="s">
        <v>222</v>
      </c>
      <c r="E113" s="112">
        <v>13520</v>
      </c>
      <c r="F113" s="28">
        <v>2.65</v>
      </c>
      <c r="G113" s="44">
        <v>1</v>
      </c>
      <c r="H113" s="121">
        <v>1.4</v>
      </c>
      <c r="I113" s="121">
        <v>1.68</v>
      </c>
      <c r="J113" s="121">
        <v>2.23</v>
      </c>
      <c r="K113" s="121">
        <v>2.57</v>
      </c>
      <c r="L113" s="40"/>
      <c r="M113" s="30">
        <f>SUM(L113*$E113*$F113*$G113*$H113*$M$10)</f>
        <v>0</v>
      </c>
      <c r="N113" s="40"/>
      <c r="O113" s="30">
        <f>SUM(N113*$E113*$F113*$G113*$H113*$O$10)</f>
        <v>0</v>
      </c>
      <c r="P113" s="40"/>
      <c r="Q113" s="30">
        <f>SUM(P113*$E113*$F113*$G113*$H113*$Q$10)</f>
        <v>0</v>
      </c>
      <c r="R113" s="49"/>
      <c r="S113" s="30">
        <f t="shared" si="105"/>
        <v>0</v>
      </c>
      <c r="T113" s="40"/>
      <c r="U113" s="30">
        <f>SUM(T113*$E113*$F113*$G113*$H113*$U$10)</f>
        <v>0</v>
      </c>
      <c r="V113" s="40"/>
      <c r="W113" s="33">
        <f>SUM(V113*$E113*$F113*$G113*$H113*$W$10)</f>
        <v>0</v>
      </c>
      <c r="X113" s="41"/>
      <c r="Y113" s="30">
        <f>SUM(X113*$E113*$F113*$G113*$H113*$Y$10)</f>
        <v>0</v>
      </c>
      <c r="Z113" s="40"/>
      <c r="AA113" s="30">
        <f>SUM(Z113*$E113*$F113*$G113*$H113*$AA$10)</f>
        <v>0</v>
      </c>
      <c r="AB113" s="40"/>
      <c r="AC113" s="30">
        <f>SUM(AB113*$E113*$F113*$G113*$H113*$AC$10)</f>
        <v>0</v>
      </c>
      <c r="AD113" s="40"/>
      <c r="AE113" s="30">
        <f>SUM(AD113*$E113*$F113*$G113*$H113*$AE$10)</f>
        <v>0</v>
      </c>
      <c r="AF113" s="49"/>
      <c r="AG113" s="30">
        <f t="shared" si="112"/>
        <v>0</v>
      </c>
      <c r="AH113" s="40"/>
      <c r="AI113" s="30">
        <f>AH113*$E113*$F113*$G113*$I113*$AI$10</f>
        <v>0</v>
      </c>
      <c r="AJ113" s="41"/>
      <c r="AK113" s="30">
        <f>SUM(AJ113*$E113*$F113*$G113*$H113*$AK$10)</f>
        <v>0</v>
      </c>
      <c r="AL113" s="40"/>
      <c r="AM113" s="33">
        <f>SUM(AL113*$E113*$F113*$G113*$H113*$AM$10)</f>
        <v>0</v>
      </c>
      <c r="AN113" s="40"/>
      <c r="AO113" s="30">
        <f>SUM(AN113*$E113*$F113*$G113*$H113*$AO$10)</f>
        <v>0</v>
      </c>
      <c r="AP113" s="40"/>
      <c r="AQ113" s="30">
        <f>SUM(AP113*$E113*$F113*$G113*$H113*$AQ$10)</f>
        <v>0</v>
      </c>
      <c r="AR113" s="40"/>
      <c r="AS113" s="30">
        <f>SUM(AR113*$E113*$F113*$G113*$H113*$AS$10)</f>
        <v>0</v>
      </c>
      <c r="AT113" s="40"/>
      <c r="AU113" s="30">
        <f>SUM(AT113*$E113*$F113*$G113*$H113*$AU$10)</f>
        <v>0</v>
      </c>
      <c r="AV113" s="40"/>
      <c r="AW113" s="30">
        <f>SUM(AV113*$E113*$F113*$G113*$H113*$AW$10)</f>
        <v>0</v>
      </c>
      <c r="AX113" s="40"/>
      <c r="AY113" s="30">
        <f>SUM(AX113*$E113*$F113*$G113*$H113*$AY$10)</f>
        <v>0</v>
      </c>
      <c r="AZ113" s="40"/>
      <c r="BA113" s="30">
        <f>SUM(AZ113*$E113*$F113*$G113*$H113*$BA$10)</f>
        <v>0</v>
      </c>
      <c r="BB113" s="40"/>
      <c r="BC113" s="30">
        <f>SUM(BB113*$E113*$F113*$G113*$H113*$BC$10)</f>
        <v>0</v>
      </c>
      <c r="BD113" s="40"/>
      <c r="BE113" s="30">
        <f>SUM(BD113*$E113*$F113*$G113*$H113*$BE$10)</f>
        <v>0</v>
      </c>
      <c r="BF113" s="40"/>
      <c r="BG113" s="30">
        <f>SUM(BF113*$E113*$F113*$G113*$H113*$BG$10)</f>
        <v>0</v>
      </c>
      <c r="BH113" s="40"/>
      <c r="BI113" s="30">
        <f>SUM(BH113*$E113*$F113*$G113*$H113*$BI$10)</f>
        <v>0</v>
      </c>
      <c r="BJ113" s="40"/>
      <c r="BK113" s="30">
        <f>BJ113*$E113*$F113*$G113*$I113*$BK$10</f>
        <v>0</v>
      </c>
      <c r="BL113" s="40"/>
      <c r="BM113" s="30">
        <f>BL113*$E113*$F113*$G113*$I113*$BM$10</f>
        <v>0</v>
      </c>
      <c r="BN113" s="50"/>
      <c r="BO113" s="30">
        <f>BN113*$E113*$F113*$G113*$I113*$BO$10</f>
        <v>0</v>
      </c>
      <c r="BP113" s="40"/>
      <c r="BQ113" s="30">
        <f>BP113*$E113*$F113*$G113*$I113*$BQ$10</f>
        <v>0</v>
      </c>
      <c r="BR113" s="40"/>
      <c r="BS113" s="30">
        <f>BR113*$E113*$F113*$G113*$I113*$BS$10</f>
        <v>0</v>
      </c>
      <c r="BT113" s="40"/>
      <c r="BU113" s="30">
        <f>BT113*$E113*$F113*$G113*$I113*$BU$10</f>
        <v>0</v>
      </c>
      <c r="BV113" s="40"/>
      <c r="BW113" s="30">
        <f>BV113*$E113*$F113*$G113*$I113*$BW$10</f>
        <v>0</v>
      </c>
      <c r="BX113" s="40"/>
      <c r="BY113" s="30">
        <f>BX113*$E113*$F113*$G113*$I113*$BY$10</f>
        <v>0</v>
      </c>
      <c r="BZ113" s="40"/>
      <c r="CA113" s="30">
        <f>BZ113*$E113*$F113*$G113*$I113*$CA$10</f>
        <v>0</v>
      </c>
      <c r="CB113" s="40"/>
      <c r="CC113" s="30">
        <f>CB113*$E113*$F113*$G113*$I113*$CC$10</f>
        <v>0</v>
      </c>
      <c r="CD113" s="40"/>
      <c r="CE113" s="30">
        <f>CD113*$E113*$F113*$G113*$I113*$CE$10</f>
        <v>0</v>
      </c>
      <c r="CF113" s="40"/>
      <c r="CG113" s="30">
        <f>CF113*$E113*$F113*$G113*$I113*$CG$10</f>
        <v>0</v>
      </c>
      <c r="CH113" s="40"/>
      <c r="CI113" s="30">
        <f>CH113*$E113*$F113*$G113*$I113*$CI$10</f>
        <v>0</v>
      </c>
      <c r="CJ113" s="40"/>
      <c r="CK113" s="30">
        <f>CJ113*$E113*$F113*$G113*$I113*$CK$10</f>
        <v>0</v>
      </c>
      <c r="CL113" s="40"/>
      <c r="CM113" s="30">
        <f>CL113*$E113*$F113*$G113*$I113*$CM$10</f>
        <v>0</v>
      </c>
      <c r="CN113" s="40"/>
      <c r="CO113" s="30">
        <f>CN113*$E113*$F113*$G113*$J113*$CO$10</f>
        <v>0</v>
      </c>
      <c r="CP113" s="40"/>
      <c r="CQ113" s="30">
        <f>CP113*$E113*$F113*$G113*$K113*$CQ$10</f>
        <v>0</v>
      </c>
      <c r="CR113" s="49"/>
      <c r="CS113" s="30">
        <f>CR113*E113*F113*G113</f>
        <v>0</v>
      </c>
      <c r="CT113" s="49"/>
      <c r="CU113" s="30"/>
      <c r="CV113" s="85">
        <f t="shared" si="100"/>
        <v>0</v>
      </c>
      <c r="CW113" s="85">
        <f t="shared" si="100"/>
        <v>0</v>
      </c>
    </row>
    <row r="114" spans="1:101" s="83" customFormat="1" x14ac:dyDescent="0.25">
      <c r="A114" s="80">
        <v>20</v>
      </c>
      <c r="B114" s="80"/>
      <c r="C114" s="90"/>
      <c r="D114" s="110" t="s">
        <v>223</v>
      </c>
      <c r="E114" s="112">
        <v>13520</v>
      </c>
      <c r="F114" s="45">
        <v>0.98</v>
      </c>
      <c r="G114" s="26">
        <v>1</v>
      </c>
      <c r="H114" s="119">
        <v>1.4</v>
      </c>
      <c r="I114" s="119">
        <v>1.68</v>
      </c>
      <c r="J114" s="119">
        <v>2.23</v>
      </c>
      <c r="K114" s="119">
        <v>2.57</v>
      </c>
      <c r="L114" s="46">
        <f>SUM(L115:L120)</f>
        <v>90</v>
      </c>
      <c r="M114" s="46">
        <f t="shared" ref="M114:BX114" si="145">SUM(M115:M120)</f>
        <v>1267797.44</v>
      </c>
      <c r="N114" s="46">
        <f t="shared" si="145"/>
        <v>0</v>
      </c>
      <c r="O114" s="46">
        <f t="shared" si="145"/>
        <v>0</v>
      </c>
      <c r="P114" s="46">
        <f t="shared" si="145"/>
        <v>0</v>
      </c>
      <c r="Q114" s="46">
        <f t="shared" si="145"/>
        <v>0</v>
      </c>
      <c r="R114" s="46">
        <f t="shared" si="145"/>
        <v>0</v>
      </c>
      <c r="S114" s="46">
        <f t="shared" si="145"/>
        <v>0</v>
      </c>
      <c r="T114" s="46">
        <f t="shared" si="145"/>
        <v>0</v>
      </c>
      <c r="U114" s="46">
        <f t="shared" si="145"/>
        <v>0</v>
      </c>
      <c r="V114" s="46">
        <f t="shared" si="145"/>
        <v>0</v>
      </c>
      <c r="W114" s="46">
        <f t="shared" si="145"/>
        <v>0</v>
      </c>
      <c r="X114" s="46">
        <f t="shared" si="145"/>
        <v>0</v>
      </c>
      <c r="Y114" s="46">
        <f t="shared" si="145"/>
        <v>0</v>
      </c>
      <c r="Z114" s="46">
        <f t="shared" si="145"/>
        <v>20</v>
      </c>
      <c r="AA114" s="46">
        <f t="shared" si="145"/>
        <v>410359.03999999992</v>
      </c>
      <c r="AB114" s="46">
        <f t="shared" si="145"/>
        <v>470</v>
      </c>
      <c r="AC114" s="46">
        <f t="shared" si="145"/>
        <v>8000865.5999999996</v>
      </c>
      <c r="AD114" s="46">
        <f t="shared" si="145"/>
        <v>0</v>
      </c>
      <c r="AE114" s="46">
        <f t="shared" si="145"/>
        <v>0</v>
      </c>
      <c r="AF114" s="46">
        <f t="shared" si="145"/>
        <v>0</v>
      </c>
      <c r="AG114" s="46">
        <f t="shared" si="145"/>
        <v>0</v>
      </c>
      <c r="AH114" s="46">
        <f t="shared" si="145"/>
        <v>15</v>
      </c>
      <c r="AI114" s="46">
        <f t="shared" si="145"/>
        <v>252120.95999999999</v>
      </c>
      <c r="AJ114" s="46">
        <f t="shared" si="145"/>
        <v>1</v>
      </c>
      <c r="AK114" s="46">
        <f t="shared" si="145"/>
        <v>14006.719999999998</v>
      </c>
      <c r="AL114" s="46">
        <f t="shared" si="145"/>
        <v>0</v>
      </c>
      <c r="AM114" s="46">
        <f t="shared" si="145"/>
        <v>0</v>
      </c>
      <c r="AN114" s="46">
        <f t="shared" si="145"/>
        <v>0</v>
      </c>
      <c r="AO114" s="46">
        <f t="shared" si="145"/>
        <v>0</v>
      </c>
      <c r="AP114" s="46">
        <f t="shared" si="145"/>
        <v>0</v>
      </c>
      <c r="AQ114" s="46">
        <f t="shared" si="145"/>
        <v>0</v>
      </c>
      <c r="AR114" s="46">
        <f t="shared" si="145"/>
        <v>0</v>
      </c>
      <c r="AS114" s="46">
        <f t="shared" si="145"/>
        <v>0</v>
      </c>
      <c r="AT114" s="46">
        <f t="shared" si="145"/>
        <v>0</v>
      </c>
      <c r="AU114" s="46">
        <f t="shared" si="145"/>
        <v>0</v>
      </c>
      <c r="AV114" s="46">
        <f t="shared" si="145"/>
        <v>0</v>
      </c>
      <c r="AW114" s="46">
        <f t="shared" si="145"/>
        <v>0</v>
      </c>
      <c r="AX114" s="46">
        <f t="shared" si="145"/>
        <v>0</v>
      </c>
      <c r="AY114" s="46">
        <f t="shared" si="145"/>
        <v>0</v>
      </c>
      <c r="AZ114" s="46">
        <f t="shared" si="145"/>
        <v>20</v>
      </c>
      <c r="BA114" s="46">
        <f t="shared" si="145"/>
        <v>280134.39999999997</v>
      </c>
      <c r="BB114" s="46">
        <f t="shared" si="145"/>
        <v>0</v>
      </c>
      <c r="BC114" s="46">
        <f t="shared" si="145"/>
        <v>0</v>
      </c>
      <c r="BD114" s="46">
        <f t="shared" si="145"/>
        <v>0</v>
      </c>
      <c r="BE114" s="46">
        <f t="shared" si="145"/>
        <v>0</v>
      </c>
      <c r="BF114" s="46">
        <f t="shared" si="145"/>
        <v>0</v>
      </c>
      <c r="BG114" s="46">
        <f t="shared" si="145"/>
        <v>0</v>
      </c>
      <c r="BH114" s="46">
        <f t="shared" si="145"/>
        <v>13</v>
      </c>
      <c r="BI114" s="46">
        <f t="shared" si="145"/>
        <v>182087.36</v>
      </c>
      <c r="BJ114" s="46">
        <f t="shared" si="145"/>
        <v>0</v>
      </c>
      <c r="BK114" s="46">
        <f t="shared" si="145"/>
        <v>0</v>
      </c>
      <c r="BL114" s="46">
        <f t="shared" si="145"/>
        <v>0</v>
      </c>
      <c r="BM114" s="46">
        <f t="shared" si="145"/>
        <v>0</v>
      </c>
      <c r="BN114" s="46">
        <f t="shared" si="145"/>
        <v>590</v>
      </c>
      <c r="BO114" s="46">
        <f t="shared" si="145"/>
        <v>12858168.959999999</v>
      </c>
      <c r="BP114" s="46">
        <f t="shared" si="145"/>
        <v>0</v>
      </c>
      <c r="BQ114" s="46">
        <f t="shared" si="145"/>
        <v>0</v>
      </c>
      <c r="BR114" s="46">
        <f t="shared" si="145"/>
        <v>0</v>
      </c>
      <c r="BS114" s="46">
        <f t="shared" si="145"/>
        <v>0</v>
      </c>
      <c r="BT114" s="46">
        <f t="shared" si="145"/>
        <v>54</v>
      </c>
      <c r="BU114" s="46">
        <f t="shared" si="145"/>
        <v>1087072.8959999999</v>
      </c>
      <c r="BV114" s="46">
        <f t="shared" si="145"/>
        <v>27</v>
      </c>
      <c r="BW114" s="46">
        <f t="shared" si="145"/>
        <v>453817.72799999994</v>
      </c>
      <c r="BX114" s="46">
        <f t="shared" si="145"/>
        <v>0</v>
      </c>
      <c r="BY114" s="46">
        <f t="shared" ref="BY114:CW114" si="146">SUM(BY115:BY120)</f>
        <v>0</v>
      </c>
      <c r="BZ114" s="46">
        <f t="shared" si="146"/>
        <v>3</v>
      </c>
      <c r="CA114" s="46">
        <f t="shared" si="146"/>
        <v>50424.192000000003</v>
      </c>
      <c r="CB114" s="46">
        <f t="shared" si="146"/>
        <v>0</v>
      </c>
      <c r="CC114" s="46">
        <f t="shared" si="146"/>
        <v>0</v>
      </c>
      <c r="CD114" s="46">
        <f t="shared" si="146"/>
        <v>0</v>
      </c>
      <c r="CE114" s="46">
        <f t="shared" si="146"/>
        <v>0</v>
      </c>
      <c r="CF114" s="46">
        <f t="shared" si="146"/>
        <v>5</v>
      </c>
      <c r="CG114" s="46">
        <f t="shared" si="146"/>
        <v>84040.319999999992</v>
      </c>
      <c r="CH114" s="46">
        <f t="shared" si="146"/>
        <v>0</v>
      </c>
      <c r="CI114" s="46">
        <f t="shared" si="146"/>
        <v>0</v>
      </c>
      <c r="CJ114" s="46">
        <f t="shared" si="146"/>
        <v>3</v>
      </c>
      <c r="CK114" s="46">
        <f t="shared" si="146"/>
        <v>50424.192000000003</v>
      </c>
      <c r="CL114" s="46">
        <f t="shared" si="146"/>
        <v>2</v>
      </c>
      <c r="CM114" s="46">
        <f t="shared" si="146"/>
        <v>33616.127999999997</v>
      </c>
      <c r="CN114" s="46">
        <f t="shared" si="146"/>
        <v>5</v>
      </c>
      <c r="CO114" s="46">
        <f t="shared" si="146"/>
        <v>111553.52</v>
      </c>
      <c r="CP114" s="46">
        <f t="shared" si="146"/>
        <v>3</v>
      </c>
      <c r="CQ114" s="46">
        <f t="shared" si="146"/>
        <v>77137.008000000002</v>
      </c>
      <c r="CR114" s="46">
        <f t="shared" si="146"/>
        <v>0</v>
      </c>
      <c r="CS114" s="46">
        <f t="shared" si="146"/>
        <v>0</v>
      </c>
      <c r="CT114" s="46">
        <f t="shared" si="146"/>
        <v>0</v>
      </c>
      <c r="CU114" s="46">
        <f t="shared" si="146"/>
        <v>0</v>
      </c>
      <c r="CV114" s="46">
        <f t="shared" si="146"/>
        <v>1321</v>
      </c>
      <c r="CW114" s="46">
        <f t="shared" si="146"/>
        <v>25213626.463999994</v>
      </c>
    </row>
    <row r="115" spans="1:101" s="4" customFormat="1" ht="30" x14ac:dyDescent="0.25">
      <c r="A115" s="43"/>
      <c r="B115" s="43">
        <v>79</v>
      </c>
      <c r="C115" s="159" t="s">
        <v>396</v>
      </c>
      <c r="D115" s="111" t="s">
        <v>224</v>
      </c>
      <c r="E115" s="112">
        <v>13520</v>
      </c>
      <c r="F115" s="28">
        <v>0.74</v>
      </c>
      <c r="G115" s="44">
        <v>1</v>
      </c>
      <c r="H115" s="112">
        <v>1.4</v>
      </c>
      <c r="I115" s="112">
        <v>1.68</v>
      </c>
      <c r="J115" s="112">
        <v>2.23</v>
      </c>
      <c r="K115" s="112">
        <v>2.57</v>
      </c>
      <c r="L115" s="40">
        <v>89</v>
      </c>
      <c r="M115" s="30">
        <f t="shared" ref="M115:M120" si="147">SUM(L115*$E115*$F115*$G115*$H115*$M$10)</f>
        <v>1246598.0799999998</v>
      </c>
      <c r="N115" s="36"/>
      <c r="O115" s="30">
        <f t="shared" ref="O115:O120" si="148">SUM(N115*$E115*$F115*$G115*$H115*$O$10)</f>
        <v>0</v>
      </c>
      <c r="P115" s="36"/>
      <c r="Q115" s="30">
        <f t="shared" ref="Q115:Q120" si="149">SUM(P115*$E115*$F115*$G115*$H115*$Q$10)</f>
        <v>0</v>
      </c>
      <c r="R115" s="36"/>
      <c r="S115" s="30">
        <f t="shared" ref="S115:S120" si="150">SUM(R115*$E115*$F115*$G115*$H115*$S$10)</f>
        <v>0</v>
      </c>
      <c r="T115" s="36"/>
      <c r="U115" s="30">
        <f t="shared" ref="U115:U120" si="151">SUM(T115*$E115*$F115*$G115*$H115*$U$10)</f>
        <v>0</v>
      </c>
      <c r="V115" s="36"/>
      <c r="W115" s="33">
        <f t="shared" ref="W115:W120" si="152">SUM(V115*$E115*$F115*$G115*$H115*$W$10)</f>
        <v>0</v>
      </c>
      <c r="X115" s="41"/>
      <c r="Y115" s="30">
        <f t="shared" ref="Y115:Y120" si="153">SUM(X115*$E115*$F115*$G115*$H115*$Y$10)</f>
        <v>0</v>
      </c>
      <c r="Z115" s="33">
        <v>16</v>
      </c>
      <c r="AA115" s="30">
        <f t="shared" ref="AA115:AA120" si="154">SUM(Z115*$E115*$F115*$G115*$H115*$AA$10)</f>
        <v>224107.51999999996</v>
      </c>
      <c r="AB115" s="33">
        <v>320</v>
      </c>
      <c r="AC115" s="30">
        <f t="shared" ref="AC115:AC120" si="155">SUM(AB115*$E115*$F115*$G115*$H115*$AC$10)</f>
        <v>4482150.3999999994</v>
      </c>
      <c r="AD115" s="36"/>
      <c r="AE115" s="30">
        <f t="shared" ref="AE115:AE120" si="156">SUM(AD115*$E115*$F115*$G115*$H115*$AE$10)</f>
        <v>0</v>
      </c>
      <c r="AF115" s="36"/>
      <c r="AG115" s="30">
        <f t="shared" ref="AG115:AG120" si="157">AF115*$E115*$F115*$G115*$I115*$AG$10</f>
        <v>0</v>
      </c>
      <c r="AH115" s="37">
        <v>15</v>
      </c>
      <c r="AI115" s="30">
        <f t="shared" ref="AI115:AI120" si="158">AH115*$E115*$F115*$G115*$I115*$AI$10</f>
        <v>252120.95999999999</v>
      </c>
      <c r="AJ115" s="41">
        <v>1</v>
      </c>
      <c r="AK115" s="30">
        <f t="shared" ref="AK115:AK120" si="159">SUM(AJ115*$E115*$F115*$G115*$H115*$AK$10)</f>
        <v>14006.719999999998</v>
      </c>
      <c r="AL115" s="36"/>
      <c r="AM115" s="33">
        <f t="shared" ref="AM115:AM120" si="160">SUM(AL115*$E115*$F115*$G115*$H115*$AM$10)</f>
        <v>0</v>
      </c>
      <c r="AN115" s="36"/>
      <c r="AO115" s="30">
        <f t="shared" ref="AO115:AO120" si="161">SUM(AN115*$E115*$F115*$G115*$H115*$AO$10)</f>
        <v>0</v>
      </c>
      <c r="AP115" s="36"/>
      <c r="AQ115" s="30">
        <f t="shared" ref="AQ115:AQ120" si="162">SUM(AP115*$E115*$F115*$G115*$H115*$AQ$10)</f>
        <v>0</v>
      </c>
      <c r="AR115" s="36"/>
      <c r="AS115" s="30">
        <f t="shared" ref="AS115:AS120" si="163">SUM(AR115*$E115*$F115*$G115*$H115*$AS$10)</f>
        <v>0</v>
      </c>
      <c r="AT115" s="36"/>
      <c r="AU115" s="30">
        <f t="shared" ref="AU115:AU120" si="164">SUM(AT115*$E115*$F115*$G115*$H115*$AU$10)</f>
        <v>0</v>
      </c>
      <c r="AV115" s="36"/>
      <c r="AW115" s="30">
        <f t="shared" ref="AW115:AW120" si="165">SUM(AV115*$E115*$F115*$G115*$H115*$AW$10)</f>
        <v>0</v>
      </c>
      <c r="AX115" s="36"/>
      <c r="AY115" s="30">
        <f t="shared" ref="AY115:AY120" si="166">SUM(AX115*$E115*$F115*$G115*$H115*$AY$10)</f>
        <v>0</v>
      </c>
      <c r="AZ115" s="36">
        <v>20</v>
      </c>
      <c r="BA115" s="30">
        <f t="shared" ref="BA115:BA120" si="167">SUM(AZ115*$E115*$F115*$G115*$H115*$BA$10)</f>
        <v>280134.39999999997</v>
      </c>
      <c r="BB115" s="36"/>
      <c r="BC115" s="30">
        <f t="shared" ref="BC115:BC120" si="168">SUM(BB115*$E115*$F115*$G115*$H115*$BC$10)</f>
        <v>0</v>
      </c>
      <c r="BD115" s="36"/>
      <c r="BE115" s="30">
        <f t="shared" ref="BE115:BE120" si="169">SUM(BD115*$E115*$F115*$G115*$H115*$BE$10)</f>
        <v>0</v>
      </c>
      <c r="BF115" s="36"/>
      <c r="BG115" s="30">
        <f t="shared" ref="BG115:BG120" si="170">SUM(BF115*$E115*$F115*$G115*$H115*$BG$10)</f>
        <v>0</v>
      </c>
      <c r="BH115" s="36">
        <v>13</v>
      </c>
      <c r="BI115" s="30">
        <f t="shared" ref="BI115:BI120" si="171">SUM(BH115*$E115*$F115*$G115*$H115*$BI$10)</f>
        <v>182087.36</v>
      </c>
      <c r="BJ115" s="36"/>
      <c r="BK115" s="30">
        <f t="shared" ref="BK115:BK120" si="172">BJ115*$E115*$F115*$G115*$I115*$BK$10</f>
        <v>0</v>
      </c>
      <c r="BL115" s="36"/>
      <c r="BM115" s="30">
        <f t="shared" ref="BM115:BM120" si="173">BL115*$E115*$F115*$G115*$I115*$BM$10</f>
        <v>0</v>
      </c>
      <c r="BN115" s="48">
        <v>308</v>
      </c>
      <c r="BO115" s="30">
        <f t="shared" ref="BO115:BO120" si="174">BN115*$E115*$F115*$G115*$I115*$BO$10</f>
        <v>5176883.7119999994</v>
      </c>
      <c r="BP115" s="36"/>
      <c r="BQ115" s="30">
        <f t="shared" ref="BQ115:BQ120" si="175">BP115*$E115*$F115*$G115*$I115*$BQ$10</f>
        <v>0</v>
      </c>
      <c r="BR115" s="36"/>
      <c r="BS115" s="30">
        <f t="shared" ref="BS115:BS120" si="176">BR115*$E115*$F115*$G115*$I115*$BS$10</f>
        <v>0</v>
      </c>
      <c r="BT115" s="37">
        <v>43</v>
      </c>
      <c r="BU115" s="30">
        <f t="shared" ref="BU115:BU120" si="177">BT115*$E115*$F115*$G115*$I115*$BU$10</f>
        <v>722746.75199999998</v>
      </c>
      <c r="BV115" s="36">
        <v>27</v>
      </c>
      <c r="BW115" s="30">
        <f t="shared" ref="BW115:BW120" si="178">BV115*$E115*$F115*$G115*$I115*$BW$10</f>
        <v>453817.72799999994</v>
      </c>
      <c r="BX115" s="36"/>
      <c r="BY115" s="30">
        <f t="shared" ref="BY115:BY120" si="179">BX115*$E115*$F115*$G115*$I115*$BY$10</f>
        <v>0</v>
      </c>
      <c r="BZ115" s="37">
        <v>3</v>
      </c>
      <c r="CA115" s="30">
        <f t="shared" ref="CA115:CA120" si="180">BZ115*$E115*$F115*$G115*$I115*$CA$10</f>
        <v>50424.192000000003</v>
      </c>
      <c r="CB115" s="36"/>
      <c r="CC115" s="30">
        <f t="shared" ref="CC115:CC120" si="181">CB115*$E115*$F115*$G115*$I115*$CC$10</f>
        <v>0</v>
      </c>
      <c r="CD115" s="36"/>
      <c r="CE115" s="30">
        <f t="shared" ref="CE115:CE120" si="182">CD115*$E115*$F115*$G115*$I115*$CE$10</f>
        <v>0</v>
      </c>
      <c r="CF115" s="36">
        <v>5</v>
      </c>
      <c r="CG115" s="30">
        <f t="shared" ref="CG115:CG120" si="183">CF115*$E115*$F115*$G115*$I115*$CG$10</f>
        <v>84040.319999999992</v>
      </c>
      <c r="CH115" s="36"/>
      <c r="CI115" s="30">
        <f t="shared" ref="CI115:CI120" si="184">CH115*$E115*$F115*$G115*$I115*$CI$10</f>
        <v>0</v>
      </c>
      <c r="CJ115" s="36">
        <v>3</v>
      </c>
      <c r="CK115" s="30">
        <f t="shared" ref="CK115:CK120" si="185">CJ115*$E115*$F115*$G115*$I115*$CK$10</f>
        <v>50424.192000000003</v>
      </c>
      <c r="CL115" s="36">
        <v>2</v>
      </c>
      <c r="CM115" s="30">
        <f t="shared" ref="CM115:CM120" si="186">CL115*$E115*$F115*$G115*$I115*$CM$10</f>
        <v>33616.127999999997</v>
      </c>
      <c r="CN115" s="37">
        <v>5</v>
      </c>
      <c r="CO115" s="30">
        <f t="shared" ref="CO115:CO120" si="187">CN115*$E115*$F115*$G115*$J115*$CO$10</f>
        <v>111553.52</v>
      </c>
      <c r="CP115" s="37">
        <v>3</v>
      </c>
      <c r="CQ115" s="30">
        <f t="shared" ref="CQ115:CQ120" si="188">CP115*$E115*$F115*$G115*$K115*$CQ$10</f>
        <v>77137.008000000002</v>
      </c>
      <c r="CR115" s="33"/>
      <c r="CS115" s="30">
        <f t="shared" ref="CS115:CS120" si="189">CR115*E115*F115*G115</f>
        <v>0</v>
      </c>
      <c r="CT115" s="33"/>
      <c r="CU115" s="30"/>
      <c r="CV115" s="85">
        <f t="shared" ref="CV115:CW120" si="190">SUM(N115+L115+X115+P115+R115+Z115+V115+T115+AB115+AF115+AD115+AH115+AJ115+AN115+BJ115+BP115+AL115+AX115+AZ115+CB115+CD115+BZ115+CF115+CH115+BT115+BV115+AP115+AR115+AT115+AV115+BL115+BN115+BR115+BB115+BD115+BF115+BH115+BX115+CJ115+CL115+CN115+CP115+CR115+CT115)</f>
        <v>873</v>
      </c>
      <c r="CW115" s="85">
        <f t="shared" si="190"/>
        <v>13441848.991999997</v>
      </c>
    </row>
    <row r="116" spans="1:101" s="4" customFormat="1" ht="45" x14ac:dyDescent="0.25">
      <c r="A116" s="43"/>
      <c r="B116" s="43">
        <v>80</v>
      </c>
      <c r="C116" s="159" t="s">
        <v>397</v>
      </c>
      <c r="D116" s="111" t="s">
        <v>225</v>
      </c>
      <c r="E116" s="112">
        <v>13520</v>
      </c>
      <c r="F116" s="28">
        <v>1.1200000000000001</v>
      </c>
      <c r="G116" s="44">
        <v>1</v>
      </c>
      <c r="H116" s="112">
        <v>1.4</v>
      </c>
      <c r="I116" s="112">
        <v>1.68</v>
      </c>
      <c r="J116" s="112">
        <v>2.23</v>
      </c>
      <c r="K116" s="112">
        <v>2.57</v>
      </c>
      <c r="L116" s="40">
        <v>1</v>
      </c>
      <c r="M116" s="30">
        <f t="shared" si="147"/>
        <v>21199.360000000001</v>
      </c>
      <c r="N116" s="36">
        <v>0</v>
      </c>
      <c r="O116" s="30">
        <f t="shared" si="148"/>
        <v>0</v>
      </c>
      <c r="P116" s="36">
        <v>0</v>
      </c>
      <c r="Q116" s="30">
        <f t="shared" si="149"/>
        <v>0</v>
      </c>
      <c r="R116" s="36">
        <v>0</v>
      </c>
      <c r="S116" s="30">
        <f t="shared" si="150"/>
        <v>0</v>
      </c>
      <c r="T116" s="36">
        <v>0</v>
      </c>
      <c r="U116" s="30">
        <f t="shared" si="151"/>
        <v>0</v>
      </c>
      <c r="V116" s="36"/>
      <c r="W116" s="33">
        <f t="shared" si="152"/>
        <v>0</v>
      </c>
      <c r="X116" s="41"/>
      <c r="Y116" s="30">
        <f t="shared" si="153"/>
        <v>0</v>
      </c>
      <c r="Z116" s="36"/>
      <c r="AA116" s="30">
        <f t="shared" si="154"/>
        <v>0</v>
      </c>
      <c r="AB116" s="33">
        <v>120</v>
      </c>
      <c r="AC116" s="30">
        <f t="shared" si="155"/>
        <v>2543923.2000000002</v>
      </c>
      <c r="AD116" s="36">
        <v>0</v>
      </c>
      <c r="AE116" s="30">
        <f t="shared" si="156"/>
        <v>0</v>
      </c>
      <c r="AF116" s="36">
        <v>0</v>
      </c>
      <c r="AG116" s="30">
        <f t="shared" si="157"/>
        <v>0</v>
      </c>
      <c r="AH116" s="36">
        <v>0</v>
      </c>
      <c r="AI116" s="30">
        <f t="shared" si="158"/>
        <v>0</v>
      </c>
      <c r="AJ116" s="41"/>
      <c r="AK116" s="30">
        <f t="shared" si="159"/>
        <v>0</v>
      </c>
      <c r="AL116" s="36"/>
      <c r="AM116" s="33">
        <f t="shared" si="160"/>
        <v>0</v>
      </c>
      <c r="AN116" s="36">
        <v>0</v>
      </c>
      <c r="AO116" s="30">
        <f t="shared" si="161"/>
        <v>0</v>
      </c>
      <c r="AP116" s="36">
        <v>0</v>
      </c>
      <c r="AQ116" s="30">
        <f t="shared" si="162"/>
        <v>0</v>
      </c>
      <c r="AR116" s="36"/>
      <c r="AS116" s="30">
        <f t="shared" si="163"/>
        <v>0</v>
      </c>
      <c r="AT116" s="36"/>
      <c r="AU116" s="30">
        <f t="shared" si="164"/>
        <v>0</v>
      </c>
      <c r="AV116" s="36"/>
      <c r="AW116" s="30">
        <f t="shared" si="165"/>
        <v>0</v>
      </c>
      <c r="AX116" s="36">
        <v>0</v>
      </c>
      <c r="AY116" s="30">
        <f t="shared" si="166"/>
        <v>0</v>
      </c>
      <c r="AZ116" s="36">
        <v>0</v>
      </c>
      <c r="BA116" s="30">
        <f t="shared" si="167"/>
        <v>0</v>
      </c>
      <c r="BB116" s="36">
        <v>0</v>
      </c>
      <c r="BC116" s="30">
        <f t="shared" si="168"/>
        <v>0</v>
      </c>
      <c r="BD116" s="36">
        <v>0</v>
      </c>
      <c r="BE116" s="30">
        <f t="shared" si="169"/>
        <v>0</v>
      </c>
      <c r="BF116" s="36">
        <v>0</v>
      </c>
      <c r="BG116" s="30">
        <f t="shared" si="170"/>
        <v>0</v>
      </c>
      <c r="BH116" s="36"/>
      <c r="BI116" s="30">
        <f t="shared" si="171"/>
        <v>0</v>
      </c>
      <c r="BJ116" s="36">
        <v>0</v>
      </c>
      <c r="BK116" s="30">
        <f t="shared" si="172"/>
        <v>0</v>
      </c>
      <c r="BL116" s="36">
        <v>0</v>
      </c>
      <c r="BM116" s="30">
        <f t="shared" si="173"/>
        <v>0</v>
      </c>
      <c r="BN116" s="48">
        <v>244</v>
      </c>
      <c r="BO116" s="30">
        <f t="shared" si="174"/>
        <v>6207172.6080000009</v>
      </c>
      <c r="BP116" s="36">
        <v>0</v>
      </c>
      <c r="BQ116" s="30">
        <f t="shared" si="175"/>
        <v>0</v>
      </c>
      <c r="BR116" s="36">
        <v>0</v>
      </c>
      <c r="BS116" s="30">
        <f t="shared" si="176"/>
        <v>0</v>
      </c>
      <c r="BT116" s="37">
        <v>6</v>
      </c>
      <c r="BU116" s="30">
        <f t="shared" si="177"/>
        <v>152635.39200000002</v>
      </c>
      <c r="BV116" s="36">
        <v>0</v>
      </c>
      <c r="BW116" s="30">
        <f t="shared" si="178"/>
        <v>0</v>
      </c>
      <c r="BX116" s="36"/>
      <c r="BY116" s="30">
        <f t="shared" si="179"/>
        <v>0</v>
      </c>
      <c r="BZ116" s="36">
        <v>0</v>
      </c>
      <c r="CA116" s="30">
        <f t="shared" si="180"/>
        <v>0</v>
      </c>
      <c r="CB116" s="36">
        <v>0</v>
      </c>
      <c r="CC116" s="30">
        <f t="shared" si="181"/>
        <v>0</v>
      </c>
      <c r="CD116" s="36">
        <v>0</v>
      </c>
      <c r="CE116" s="30">
        <f t="shared" si="182"/>
        <v>0</v>
      </c>
      <c r="CF116" s="36">
        <v>0</v>
      </c>
      <c r="CG116" s="30">
        <f t="shared" si="183"/>
        <v>0</v>
      </c>
      <c r="CH116" s="36"/>
      <c r="CI116" s="30">
        <f t="shared" si="184"/>
        <v>0</v>
      </c>
      <c r="CJ116" s="36"/>
      <c r="CK116" s="30">
        <f t="shared" si="185"/>
        <v>0</v>
      </c>
      <c r="CL116" s="36">
        <v>0</v>
      </c>
      <c r="CM116" s="30">
        <f t="shared" si="186"/>
        <v>0</v>
      </c>
      <c r="CN116" s="36">
        <v>0</v>
      </c>
      <c r="CO116" s="30">
        <f t="shared" si="187"/>
        <v>0</v>
      </c>
      <c r="CP116" s="36">
        <v>0</v>
      </c>
      <c r="CQ116" s="30">
        <f t="shared" si="188"/>
        <v>0</v>
      </c>
      <c r="CR116" s="33"/>
      <c r="CS116" s="30">
        <f t="shared" si="189"/>
        <v>0</v>
      </c>
      <c r="CT116" s="33"/>
      <c r="CU116" s="30"/>
      <c r="CV116" s="85">
        <f t="shared" si="190"/>
        <v>371</v>
      </c>
      <c r="CW116" s="85">
        <f t="shared" si="190"/>
        <v>8924930.5600000005</v>
      </c>
    </row>
    <row r="117" spans="1:101" s="4" customFormat="1" ht="45" x14ac:dyDescent="0.25">
      <c r="A117" s="43"/>
      <c r="B117" s="43">
        <v>81</v>
      </c>
      <c r="C117" s="159" t="s">
        <v>398</v>
      </c>
      <c r="D117" s="111" t="s">
        <v>226</v>
      </c>
      <c r="E117" s="112">
        <v>13520</v>
      </c>
      <c r="F117" s="28">
        <v>1.66</v>
      </c>
      <c r="G117" s="44">
        <v>1</v>
      </c>
      <c r="H117" s="112">
        <v>1.4</v>
      </c>
      <c r="I117" s="112">
        <v>1.68</v>
      </c>
      <c r="J117" s="112">
        <v>2.23</v>
      </c>
      <c r="K117" s="112">
        <v>2.57</v>
      </c>
      <c r="L117" s="40"/>
      <c r="M117" s="30">
        <f t="shared" si="147"/>
        <v>0</v>
      </c>
      <c r="N117" s="36">
        <v>0</v>
      </c>
      <c r="O117" s="30">
        <f t="shared" si="148"/>
        <v>0</v>
      </c>
      <c r="P117" s="36">
        <v>0</v>
      </c>
      <c r="Q117" s="30">
        <f t="shared" si="149"/>
        <v>0</v>
      </c>
      <c r="R117" s="36">
        <v>0</v>
      </c>
      <c r="S117" s="30">
        <f t="shared" si="150"/>
        <v>0</v>
      </c>
      <c r="T117" s="36">
        <v>0</v>
      </c>
      <c r="U117" s="30">
        <f t="shared" si="151"/>
        <v>0</v>
      </c>
      <c r="V117" s="36"/>
      <c r="W117" s="33">
        <f t="shared" si="152"/>
        <v>0</v>
      </c>
      <c r="X117" s="41"/>
      <c r="Y117" s="30">
        <f t="shared" si="153"/>
        <v>0</v>
      </c>
      <c r="Z117" s="36"/>
      <c r="AA117" s="30">
        <f t="shared" si="154"/>
        <v>0</v>
      </c>
      <c r="AB117" s="33">
        <v>25</v>
      </c>
      <c r="AC117" s="30">
        <f t="shared" si="155"/>
        <v>785512</v>
      </c>
      <c r="AD117" s="36">
        <v>0</v>
      </c>
      <c r="AE117" s="30">
        <f t="shared" si="156"/>
        <v>0</v>
      </c>
      <c r="AF117" s="36">
        <v>0</v>
      </c>
      <c r="AG117" s="30">
        <f t="shared" si="157"/>
        <v>0</v>
      </c>
      <c r="AH117" s="36">
        <v>0</v>
      </c>
      <c r="AI117" s="30">
        <f t="shared" si="158"/>
        <v>0</v>
      </c>
      <c r="AJ117" s="41"/>
      <c r="AK117" s="30">
        <f t="shared" si="159"/>
        <v>0</v>
      </c>
      <c r="AL117" s="36"/>
      <c r="AM117" s="33">
        <f t="shared" si="160"/>
        <v>0</v>
      </c>
      <c r="AN117" s="36">
        <v>0</v>
      </c>
      <c r="AO117" s="30">
        <f t="shared" si="161"/>
        <v>0</v>
      </c>
      <c r="AP117" s="36">
        <v>0</v>
      </c>
      <c r="AQ117" s="30">
        <f t="shared" si="162"/>
        <v>0</v>
      </c>
      <c r="AR117" s="36"/>
      <c r="AS117" s="30">
        <f t="shared" si="163"/>
        <v>0</v>
      </c>
      <c r="AT117" s="36"/>
      <c r="AU117" s="30">
        <f t="shared" si="164"/>
        <v>0</v>
      </c>
      <c r="AV117" s="36"/>
      <c r="AW117" s="30">
        <f t="shared" si="165"/>
        <v>0</v>
      </c>
      <c r="AX117" s="36">
        <v>0</v>
      </c>
      <c r="AY117" s="30">
        <f t="shared" si="166"/>
        <v>0</v>
      </c>
      <c r="AZ117" s="36">
        <v>0</v>
      </c>
      <c r="BA117" s="30">
        <f t="shared" si="167"/>
        <v>0</v>
      </c>
      <c r="BB117" s="36">
        <v>0</v>
      </c>
      <c r="BC117" s="30">
        <f t="shared" si="168"/>
        <v>0</v>
      </c>
      <c r="BD117" s="36">
        <v>0</v>
      </c>
      <c r="BE117" s="30">
        <f t="shared" si="169"/>
        <v>0</v>
      </c>
      <c r="BF117" s="36">
        <v>0</v>
      </c>
      <c r="BG117" s="30">
        <f t="shared" si="170"/>
        <v>0</v>
      </c>
      <c r="BH117" s="36"/>
      <c r="BI117" s="30">
        <f t="shared" si="171"/>
        <v>0</v>
      </c>
      <c r="BJ117" s="36">
        <v>0</v>
      </c>
      <c r="BK117" s="30">
        <f t="shared" si="172"/>
        <v>0</v>
      </c>
      <c r="BL117" s="36">
        <v>0</v>
      </c>
      <c r="BM117" s="30">
        <f t="shared" si="173"/>
        <v>0</v>
      </c>
      <c r="BN117" s="48">
        <v>34</v>
      </c>
      <c r="BO117" s="30">
        <f t="shared" si="174"/>
        <v>1281955.5839999998</v>
      </c>
      <c r="BP117" s="36">
        <v>0</v>
      </c>
      <c r="BQ117" s="30">
        <f t="shared" si="175"/>
        <v>0</v>
      </c>
      <c r="BR117" s="36">
        <v>0</v>
      </c>
      <c r="BS117" s="30">
        <f t="shared" si="176"/>
        <v>0</v>
      </c>
      <c r="BT117" s="36">
        <v>2</v>
      </c>
      <c r="BU117" s="30">
        <f t="shared" si="177"/>
        <v>75409.152000000002</v>
      </c>
      <c r="BV117" s="36">
        <v>0</v>
      </c>
      <c r="BW117" s="30">
        <f t="shared" si="178"/>
        <v>0</v>
      </c>
      <c r="BX117" s="36"/>
      <c r="BY117" s="30">
        <f t="shared" si="179"/>
        <v>0</v>
      </c>
      <c r="BZ117" s="36">
        <v>0</v>
      </c>
      <c r="CA117" s="30">
        <f t="shared" si="180"/>
        <v>0</v>
      </c>
      <c r="CB117" s="36">
        <v>0</v>
      </c>
      <c r="CC117" s="30">
        <f t="shared" si="181"/>
        <v>0</v>
      </c>
      <c r="CD117" s="36">
        <v>0</v>
      </c>
      <c r="CE117" s="30">
        <f t="shared" si="182"/>
        <v>0</v>
      </c>
      <c r="CF117" s="36">
        <v>0</v>
      </c>
      <c r="CG117" s="30">
        <f t="shared" si="183"/>
        <v>0</v>
      </c>
      <c r="CH117" s="36"/>
      <c r="CI117" s="30">
        <f t="shared" si="184"/>
        <v>0</v>
      </c>
      <c r="CJ117" s="36"/>
      <c r="CK117" s="30">
        <f t="shared" si="185"/>
        <v>0</v>
      </c>
      <c r="CL117" s="36">
        <v>0</v>
      </c>
      <c r="CM117" s="30">
        <f t="shared" si="186"/>
        <v>0</v>
      </c>
      <c r="CN117" s="36">
        <v>0</v>
      </c>
      <c r="CO117" s="30">
        <f t="shared" si="187"/>
        <v>0</v>
      </c>
      <c r="CP117" s="36">
        <v>0</v>
      </c>
      <c r="CQ117" s="30">
        <f t="shared" si="188"/>
        <v>0</v>
      </c>
      <c r="CR117" s="33"/>
      <c r="CS117" s="30">
        <f t="shared" si="189"/>
        <v>0</v>
      </c>
      <c r="CT117" s="33"/>
      <c r="CU117" s="30"/>
      <c r="CV117" s="85">
        <f t="shared" si="190"/>
        <v>61</v>
      </c>
      <c r="CW117" s="85">
        <f t="shared" si="190"/>
        <v>2142876.7359999996</v>
      </c>
    </row>
    <row r="118" spans="1:101" s="4" customFormat="1" ht="45" x14ac:dyDescent="0.25">
      <c r="A118" s="43"/>
      <c r="B118" s="43">
        <v>82</v>
      </c>
      <c r="C118" s="159" t="s">
        <v>399</v>
      </c>
      <c r="D118" s="111" t="s">
        <v>227</v>
      </c>
      <c r="E118" s="112">
        <v>13520</v>
      </c>
      <c r="F118" s="28">
        <v>2</v>
      </c>
      <c r="G118" s="44">
        <v>1</v>
      </c>
      <c r="H118" s="112">
        <v>1.4</v>
      </c>
      <c r="I118" s="112">
        <v>1.68</v>
      </c>
      <c r="J118" s="112">
        <v>2.23</v>
      </c>
      <c r="K118" s="112">
        <v>2.57</v>
      </c>
      <c r="L118" s="40"/>
      <c r="M118" s="30">
        <f t="shared" si="147"/>
        <v>0</v>
      </c>
      <c r="N118" s="36">
        <v>0</v>
      </c>
      <c r="O118" s="30">
        <f t="shared" si="148"/>
        <v>0</v>
      </c>
      <c r="P118" s="36">
        <v>0</v>
      </c>
      <c r="Q118" s="30">
        <f t="shared" si="149"/>
        <v>0</v>
      </c>
      <c r="R118" s="36">
        <v>0</v>
      </c>
      <c r="S118" s="30">
        <f t="shared" si="150"/>
        <v>0</v>
      </c>
      <c r="T118" s="36">
        <v>0</v>
      </c>
      <c r="U118" s="30">
        <f t="shared" si="151"/>
        <v>0</v>
      </c>
      <c r="V118" s="36"/>
      <c r="W118" s="33">
        <f t="shared" si="152"/>
        <v>0</v>
      </c>
      <c r="X118" s="41"/>
      <c r="Y118" s="30">
        <f t="shared" si="153"/>
        <v>0</v>
      </c>
      <c r="Z118" s="36"/>
      <c r="AA118" s="30">
        <f t="shared" si="154"/>
        <v>0</v>
      </c>
      <c r="AB118" s="33">
        <v>5</v>
      </c>
      <c r="AC118" s="30">
        <f t="shared" si="155"/>
        <v>189280</v>
      </c>
      <c r="AD118" s="36">
        <v>0</v>
      </c>
      <c r="AE118" s="30">
        <f t="shared" si="156"/>
        <v>0</v>
      </c>
      <c r="AF118" s="36">
        <v>0</v>
      </c>
      <c r="AG118" s="30">
        <f t="shared" si="157"/>
        <v>0</v>
      </c>
      <c r="AH118" s="36">
        <v>0</v>
      </c>
      <c r="AI118" s="30">
        <f t="shared" si="158"/>
        <v>0</v>
      </c>
      <c r="AJ118" s="41"/>
      <c r="AK118" s="30">
        <f t="shared" si="159"/>
        <v>0</v>
      </c>
      <c r="AL118" s="36"/>
      <c r="AM118" s="33">
        <f t="shared" si="160"/>
        <v>0</v>
      </c>
      <c r="AN118" s="36">
        <v>0</v>
      </c>
      <c r="AO118" s="30">
        <f t="shared" si="161"/>
        <v>0</v>
      </c>
      <c r="AP118" s="36">
        <v>0</v>
      </c>
      <c r="AQ118" s="30">
        <f t="shared" si="162"/>
        <v>0</v>
      </c>
      <c r="AR118" s="36"/>
      <c r="AS118" s="30">
        <f t="shared" si="163"/>
        <v>0</v>
      </c>
      <c r="AT118" s="36"/>
      <c r="AU118" s="30">
        <f t="shared" si="164"/>
        <v>0</v>
      </c>
      <c r="AV118" s="36"/>
      <c r="AW118" s="30">
        <f t="shared" si="165"/>
        <v>0</v>
      </c>
      <c r="AX118" s="36">
        <v>0</v>
      </c>
      <c r="AY118" s="30">
        <f t="shared" si="166"/>
        <v>0</v>
      </c>
      <c r="AZ118" s="36">
        <v>0</v>
      </c>
      <c r="BA118" s="30">
        <f t="shared" si="167"/>
        <v>0</v>
      </c>
      <c r="BB118" s="36">
        <v>0</v>
      </c>
      <c r="BC118" s="30">
        <f t="shared" si="168"/>
        <v>0</v>
      </c>
      <c r="BD118" s="36">
        <v>0</v>
      </c>
      <c r="BE118" s="30">
        <f t="shared" si="169"/>
        <v>0</v>
      </c>
      <c r="BF118" s="36">
        <v>0</v>
      </c>
      <c r="BG118" s="30">
        <f t="shared" si="170"/>
        <v>0</v>
      </c>
      <c r="BH118" s="36"/>
      <c r="BI118" s="30">
        <f t="shared" si="171"/>
        <v>0</v>
      </c>
      <c r="BJ118" s="36">
        <v>0</v>
      </c>
      <c r="BK118" s="30">
        <f t="shared" si="172"/>
        <v>0</v>
      </c>
      <c r="BL118" s="36">
        <v>0</v>
      </c>
      <c r="BM118" s="30">
        <f t="shared" si="173"/>
        <v>0</v>
      </c>
      <c r="BN118" s="48">
        <v>3</v>
      </c>
      <c r="BO118" s="30">
        <f t="shared" si="174"/>
        <v>136281.60000000001</v>
      </c>
      <c r="BP118" s="37"/>
      <c r="BQ118" s="30">
        <f t="shared" si="175"/>
        <v>0</v>
      </c>
      <c r="BR118" s="36">
        <v>0</v>
      </c>
      <c r="BS118" s="30">
        <f t="shared" si="176"/>
        <v>0</v>
      </c>
      <c r="BT118" s="37">
        <v>3</v>
      </c>
      <c r="BU118" s="30">
        <f t="shared" si="177"/>
        <v>136281.60000000001</v>
      </c>
      <c r="BV118" s="36">
        <v>0</v>
      </c>
      <c r="BW118" s="30">
        <f t="shared" si="178"/>
        <v>0</v>
      </c>
      <c r="BX118" s="36"/>
      <c r="BY118" s="30">
        <f t="shared" si="179"/>
        <v>0</v>
      </c>
      <c r="BZ118" s="36">
        <v>0</v>
      </c>
      <c r="CA118" s="30">
        <f t="shared" si="180"/>
        <v>0</v>
      </c>
      <c r="CB118" s="36">
        <v>0</v>
      </c>
      <c r="CC118" s="30">
        <f t="shared" si="181"/>
        <v>0</v>
      </c>
      <c r="CD118" s="36">
        <v>0</v>
      </c>
      <c r="CE118" s="30">
        <f t="shared" si="182"/>
        <v>0</v>
      </c>
      <c r="CF118" s="36">
        <v>0</v>
      </c>
      <c r="CG118" s="30">
        <f t="shared" si="183"/>
        <v>0</v>
      </c>
      <c r="CH118" s="36"/>
      <c r="CI118" s="30">
        <f t="shared" si="184"/>
        <v>0</v>
      </c>
      <c r="CJ118" s="36"/>
      <c r="CK118" s="30">
        <f t="shared" si="185"/>
        <v>0</v>
      </c>
      <c r="CL118" s="36">
        <v>0</v>
      </c>
      <c r="CM118" s="30">
        <f t="shared" si="186"/>
        <v>0</v>
      </c>
      <c r="CN118" s="36">
        <v>0</v>
      </c>
      <c r="CO118" s="30">
        <f t="shared" si="187"/>
        <v>0</v>
      </c>
      <c r="CP118" s="36">
        <v>0</v>
      </c>
      <c r="CQ118" s="30">
        <f t="shared" si="188"/>
        <v>0</v>
      </c>
      <c r="CR118" s="33"/>
      <c r="CS118" s="30">
        <f t="shared" si="189"/>
        <v>0</v>
      </c>
      <c r="CT118" s="33"/>
      <c r="CU118" s="30"/>
      <c r="CV118" s="85">
        <f t="shared" si="190"/>
        <v>11</v>
      </c>
      <c r="CW118" s="85">
        <f t="shared" si="190"/>
        <v>461843.19999999995</v>
      </c>
    </row>
    <row r="119" spans="1:101" s="4" customFormat="1" ht="45" x14ac:dyDescent="0.25">
      <c r="A119" s="43"/>
      <c r="B119" s="43">
        <v>83</v>
      </c>
      <c r="C119" s="159" t="s">
        <v>400</v>
      </c>
      <c r="D119" s="111" t="s">
        <v>228</v>
      </c>
      <c r="E119" s="112">
        <v>13520</v>
      </c>
      <c r="F119" s="28">
        <v>2.46</v>
      </c>
      <c r="G119" s="44">
        <v>1</v>
      </c>
      <c r="H119" s="112">
        <v>1.4</v>
      </c>
      <c r="I119" s="112">
        <v>1.68</v>
      </c>
      <c r="J119" s="112">
        <v>2.23</v>
      </c>
      <c r="K119" s="112">
        <v>2.57</v>
      </c>
      <c r="L119" s="40">
        <v>0</v>
      </c>
      <c r="M119" s="30">
        <f t="shared" si="147"/>
        <v>0</v>
      </c>
      <c r="N119" s="36">
        <v>0</v>
      </c>
      <c r="O119" s="30">
        <f t="shared" si="148"/>
        <v>0</v>
      </c>
      <c r="P119" s="36"/>
      <c r="Q119" s="30">
        <f t="shared" si="149"/>
        <v>0</v>
      </c>
      <c r="R119" s="36">
        <v>0</v>
      </c>
      <c r="S119" s="30">
        <f t="shared" si="150"/>
        <v>0</v>
      </c>
      <c r="T119" s="36">
        <v>0</v>
      </c>
      <c r="U119" s="30">
        <f t="shared" si="151"/>
        <v>0</v>
      </c>
      <c r="V119" s="36"/>
      <c r="W119" s="33">
        <f t="shared" si="152"/>
        <v>0</v>
      </c>
      <c r="X119" s="41"/>
      <c r="Y119" s="30">
        <f t="shared" si="153"/>
        <v>0</v>
      </c>
      <c r="Z119" s="33">
        <v>4</v>
      </c>
      <c r="AA119" s="30">
        <f t="shared" si="154"/>
        <v>186251.51999999996</v>
      </c>
      <c r="AB119" s="36"/>
      <c r="AC119" s="30">
        <f t="shared" si="155"/>
        <v>0</v>
      </c>
      <c r="AD119" s="36">
        <v>0</v>
      </c>
      <c r="AE119" s="30">
        <f t="shared" si="156"/>
        <v>0</v>
      </c>
      <c r="AF119" s="36">
        <v>0</v>
      </c>
      <c r="AG119" s="30">
        <f t="shared" si="157"/>
        <v>0</v>
      </c>
      <c r="AH119" s="36">
        <v>0</v>
      </c>
      <c r="AI119" s="30">
        <f t="shared" si="158"/>
        <v>0</v>
      </c>
      <c r="AJ119" s="41"/>
      <c r="AK119" s="30">
        <f t="shared" si="159"/>
        <v>0</v>
      </c>
      <c r="AL119" s="36"/>
      <c r="AM119" s="33">
        <f t="shared" si="160"/>
        <v>0</v>
      </c>
      <c r="AN119" s="36">
        <v>0</v>
      </c>
      <c r="AO119" s="30">
        <f t="shared" si="161"/>
        <v>0</v>
      </c>
      <c r="AP119" s="36">
        <v>0</v>
      </c>
      <c r="AQ119" s="30">
        <f t="shared" si="162"/>
        <v>0</v>
      </c>
      <c r="AR119" s="36"/>
      <c r="AS119" s="30">
        <f t="shared" si="163"/>
        <v>0</v>
      </c>
      <c r="AT119" s="36"/>
      <c r="AU119" s="30">
        <f t="shared" si="164"/>
        <v>0</v>
      </c>
      <c r="AV119" s="36"/>
      <c r="AW119" s="30">
        <f t="shared" si="165"/>
        <v>0</v>
      </c>
      <c r="AX119" s="36">
        <v>0</v>
      </c>
      <c r="AY119" s="30">
        <f t="shared" si="166"/>
        <v>0</v>
      </c>
      <c r="AZ119" s="36">
        <v>0</v>
      </c>
      <c r="BA119" s="30">
        <f t="shared" si="167"/>
        <v>0</v>
      </c>
      <c r="BB119" s="36">
        <v>0</v>
      </c>
      <c r="BC119" s="30">
        <f t="shared" si="168"/>
        <v>0</v>
      </c>
      <c r="BD119" s="36">
        <v>0</v>
      </c>
      <c r="BE119" s="30">
        <f t="shared" si="169"/>
        <v>0</v>
      </c>
      <c r="BF119" s="36">
        <v>0</v>
      </c>
      <c r="BG119" s="30">
        <f t="shared" si="170"/>
        <v>0</v>
      </c>
      <c r="BH119" s="36"/>
      <c r="BI119" s="30">
        <f t="shared" si="171"/>
        <v>0</v>
      </c>
      <c r="BJ119" s="36">
        <v>0</v>
      </c>
      <c r="BK119" s="30">
        <f t="shared" si="172"/>
        <v>0</v>
      </c>
      <c r="BL119" s="36">
        <v>0</v>
      </c>
      <c r="BM119" s="30">
        <f t="shared" si="173"/>
        <v>0</v>
      </c>
      <c r="BN119" s="48">
        <v>1</v>
      </c>
      <c r="BO119" s="30">
        <f t="shared" si="174"/>
        <v>55875.455999999991</v>
      </c>
      <c r="BP119" s="36">
        <v>0</v>
      </c>
      <c r="BQ119" s="30">
        <f t="shared" si="175"/>
        <v>0</v>
      </c>
      <c r="BR119" s="36">
        <v>0</v>
      </c>
      <c r="BS119" s="30">
        <f t="shared" si="176"/>
        <v>0</v>
      </c>
      <c r="BT119" s="36">
        <v>0</v>
      </c>
      <c r="BU119" s="30">
        <f t="shared" si="177"/>
        <v>0</v>
      </c>
      <c r="BV119" s="36">
        <v>0</v>
      </c>
      <c r="BW119" s="30">
        <f t="shared" si="178"/>
        <v>0</v>
      </c>
      <c r="BX119" s="36"/>
      <c r="BY119" s="30">
        <f t="shared" si="179"/>
        <v>0</v>
      </c>
      <c r="BZ119" s="36">
        <v>0</v>
      </c>
      <c r="CA119" s="30">
        <f t="shared" si="180"/>
        <v>0</v>
      </c>
      <c r="CB119" s="36">
        <v>0</v>
      </c>
      <c r="CC119" s="30">
        <f t="shared" si="181"/>
        <v>0</v>
      </c>
      <c r="CD119" s="36">
        <v>0</v>
      </c>
      <c r="CE119" s="30">
        <f t="shared" si="182"/>
        <v>0</v>
      </c>
      <c r="CF119" s="36">
        <v>0</v>
      </c>
      <c r="CG119" s="30">
        <f t="shared" si="183"/>
        <v>0</v>
      </c>
      <c r="CH119" s="36"/>
      <c r="CI119" s="30">
        <f t="shared" si="184"/>
        <v>0</v>
      </c>
      <c r="CJ119" s="36"/>
      <c r="CK119" s="30">
        <f t="shared" si="185"/>
        <v>0</v>
      </c>
      <c r="CL119" s="36">
        <v>0</v>
      </c>
      <c r="CM119" s="30">
        <f t="shared" si="186"/>
        <v>0</v>
      </c>
      <c r="CN119" s="36">
        <v>0</v>
      </c>
      <c r="CO119" s="30">
        <f t="shared" si="187"/>
        <v>0</v>
      </c>
      <c r="CP119" s="36">
        <v>0</v>
      </c>
      <c r="CQ119" s="30">
        <f t="shared" si="188"/>
        <v>0</v>
      </c>
      <c r="CR119" s="33"/>
      <c r="CS119" s="30">
        <f t="shared" si="189"/>
        <v>0</v>
      </c>
      <c r="CT119" s="33"/>
      <c r="CU119" s="30"/>
      <c r="CV119" s="85">
        <f t="shared" si="190"/>
        <v>5</v>
      </c>
      <c r="CW119" s="85">
        <f t="shared" si="190"/>
        <v>242126.97599999997</v>
      </c>
    </row>
    <row r="120" spans="1:101" s="4" customFormat="1" ht="30" x14ac:dyDescent="0.25">
      <c r="A120" s="43"/>
      <c r="B120" s="43">
        <v>84</v>
      </c>
      <c r="C120" s="159" t="s">
        <v>401</v>
      </c>
      <c r="D120" s="111" t="s">
        <v>229</v>
      </c>
      <c r="E120" s="112">
        <v>13520</v>
      </c>
      <c r="F120" s="28">
        <v>45.5</v>
      </c>
      <c r="G120" s="44">
        <v>1</v>
      </c>
      <c r="H120" s="112">
        <v>1.4</v>
      </c>
      <c r="I120" s="112">
        <v>1.68</v>
      </c>
      <c r="J120" s="112">
        <v>2.23</v>
      </c>
      <c r="K120" s="112">
        <v>2.57</v>
      </c>
      <c r="L120" s="40"/>
      <c r="M120" s="30">
        <f t="shared" si="147"/>
        <v>0</v>
      </c>
      <c r="N120" s="40"/>
      <c r="O120" s="30">
        <f t="shared" si="148"/>
        <v>0</v>
      </c>
      <c r="P120" s="40"/>
      <c r="Q120" s="30">
        <f t="shared" si="149"/>
        <v>0</v>
      </c>
      <c r="R120" s="40"/>
      <c r="S120" s="30">
        <f t="shared" si="150"/>
        <v>0</v>
      </c>
      <c r="T120" s="40"/>
      <c r="U120" s="30">
        <f t="shared" si="151"/>
        <v>0</v>
      </c>
      <c r="V120" s="36"/>
      <c r="W120" s="33">
        <f t="shared" si="152"/>
        <v>0</v>
      </c>
      <c r="X120" s="41"/>
      <c r="Y120" s="30">
        <f t="shared" si="153"/>
        <v>0</v>
      </c>
      <c r="Z120" s="40"/>
      <c r="AA120" s="30">
        <f t="shared" si="154"/>
        <v>0</v>
      </c>
      <c r="AB120" s="40"/>
      <c r="AC120" s="30">
        <f t="shared" si="155"/>
        <v>0</v>
      </c>
      <c r="AD120" s="40"/>
      <c r="AE120" s="30">
        <f t="shared" si="156"/>
        <v>0</v>
      </c>
      <c r="AF120" s="40"/>
      <c r="AG120" s="30">
        <f t="shared" si="157"/>
        <v>0</v>
      </c>
      <c r="AH120" s="40"/>
      <c r="AI120" s="30">
        <f t="shared" si="158"/>
        <v>0</v>
      </c>
      <c r="AJ120" s="41"/>
      <c r="AK120" s="30">
        <f t="shared" si="159"/>
        <v>0</v>
      </c>
      <c r="AL120" s="40"/>
      <c r="AM120" s="33">
        <f t="shared" si="160"/>
        <v>0</v>
      </c>
      <c r="AN120" s="40"/>
      <c r="AO120" s="30">
        <f t="shared" si="161"/>
        <v>0</v>
      </c>
      <c r="AP120" s="40"/>
      <c r="AQ120" s="30">
        <f t="shared" si="162"/>
        <v>0</v>
      </c>
      <c r="AR120" s="40"/>
      <c r="AS120" s="30">
        <f t="shared" si="163"/>
        <v>0</v>
      </c>
      <c r="AT120" s="40"/>
      <c r="AU120" s="30">
        <f t="shared" si="164"/>
        <v>0</v>
      </c>
      <c r="AV120" s="40"/>
      <c r="AW120" s="30">
        <f t="shared" si="165"/>
        <v>0</v>
      </c>
      <c r="AX120" s="40"/>
      <c r="AY120" s="30">
        <f t="shared" si="166"/>
        <v>0</v>
      </c>
      <c r="AZ120" s="40"/>
      <c r="BA120" s="30">
        <f t="shared" si="167"/>
        <v>0</v>
      </c>
      <c r="BB120" s="40"/>
      <c r="BC120" s="30">
        <f t="shared" si="168"/>
        <v>0</v>
      </c>
      <c r="BD120" s="40"/>
      <c r="BE120" s="30">
        <f t="shared" si="169"/>
        <v>0</v>
      </c>
      <c r="BF120" s="40"/>
      <c r="BG120" s="30">
        <f t="shared" si="170"/>
        <v>0</v>
      </c>
      <c r="BH120" s="40"/>
      <c r="BI120" s="30">
        <f t="shared" si="171"/>
        <v>0</v>
      </c>
      <c r="BJ120" s="40"/>
      <c r="BK120" s="30">
        <f t="shared" si="172"/>
        <v>0</v>
      </c>
      <c r="BL120" s="40"/>
      <c r="BM120" s="30">
        <f t="shared" si="173"/>
        <v>0</v>
      </c>
      <c r="BN120" s="50"/>
      <c r="BO120" s="30">
        <f t="shared" si="174"/>
        <v>0</v>
      </c>
      <c r="BP120" s="40"/>
      <c r="BQ120" s="30">
        <f t="shared" si="175"/>
        <v>0</v>
      </c>
      <c r="BR120" s="40"/>
      <c r="BS120" s="30">
        <f t="shared" si="176"/>
        <v>0</v>
      </c>
      <c r="BT120" s="40"/>
      <c r="BU120" s="30">
        <f t="shared" si="177"/>
        <v>0</v>
      </c>
      <c r="BV120" s="40"/>
      <c r="BW120" s="30">
        <f t="shared" si="178"/>
        <v>0</v>
      </c>
      <c r="BX120" s="40"/>
      <c r="BY120" s="30">
        <f t="shared" si="179"/>
        <v>0</v>
      </c>
      <c r="BZ120" s="40"/>
      <c r="CA120" s="30">
        <f t="shared" si="180"/>
        <v>0</v>
      </c>
      <c r="CB120" s="40"/>
      <c r="CC120" s="30">
        <f t="shared" si="181"/>
        <v>0</v>
      </c>
      <c r="CD120" s="40"/>
      <c r="CE120" s="30">
        <f t="shared" si="182"/>
        <v>0</v>
      </c>
      <c r="CF120" s="40"/>
      <c r="CG120" s="30">
        <f t="shared" si="183"/>
        <v>0</v>
      </c>
      <c r="CH120" s="40"/>
      <c r="CI120" s="30">
        <f t="shared" si="184"/>
        <v>0</v>
      </c>
      <c r="CJ120" s="40"/>
      <c r="CK120" s="30">
        <f t="shared" si="185"/>
        <v>0</v>
      </c>
      <c r="CL120" s="40"/>
      <c r="CM120" s="30">
        <f t="shared" si="186"/>
        <v>0</v>
      </c>
      <c r="CN120" s="40"/>
      <c r="CO120" s="30">
        <f t="shared" si="187"/>
        <v>0</v>
      </c>
      <c r="CP120" s="40"/>
      <c r="CQ120" s="30">
        <f t="shared" si="188"/>
        <v>0</v>
      </c>
      <c r="CR120" s="33"/>
      <c r="CS120" s="30">
        <f t="shared" si="189"/>
        <v>0</v>
      </c>
      <c r="CT120" s="33"/>
      <c r="CU120" s="30"/>
      <c r="CV120" s="85">
        <f t="shared" si="190"/>
        <v>0</v>
      </c>
      <c r="CW120" s="85">
        <f t="shared" si="190"/>
        <v>0</v>
      </c>
    </row>
    <row r="121" spans="1:101" s="83" customFormat="1" x14ac:dyDescent="0.25">
      <c r="A121" s="80">
        <v>21</v>
      </c>
      <c r="B121" s="80"/>
      <c r="C121" s="160"/>
      <c r="D121" s="110" t="s">
        <v>230</v>
      </c>
      <c r="E121" s="112">
        <v>13520</v>
      </c>
      <c r="F121" s="45">
        <v>0.98</v>
      </c>
      <c r="G121" s="26">
        <v>1</v>
      </c>
      <c r="H121" s="119">
        <v>1.4</v>
      </c>
      <c r="I121" s="119">
        <v>1.68</v>
      </c>
      <c r="J121" s="119">
        <v>2.23</v>
      </c>
      <c r="K121" s="119">
        <v>2.57</v>
      </c>
      <c r="L121" s="46">
        <f>SUM(L122:L127)</f>
        <v>0</v>
      </c>
      <c r="M121" s="46">
        <f t="shared" ref="M121:BX121" si="191">SUM(M122:M127)</f>
        <v>0</v>
      </c>
      <c r="N121" s="46">
        <f t="shared" si="191"/>
        <v>0</v>
      </c>
      <c r="O121" s="46">
        <f t="shared" si="191"/>
        <v>0</v>
      </c>
      <c r="P121" s="46">
        <f t="shared" si="191"/>
        <v>0</v>
      </c>
      <c r="Q121" s="46">
        <f t="shared" si="191"/>
        <v>0</v>
      </c>
      <c r="R121" s="46">
        <f t="shared" si="191"/>
        <v>0</v>
      </c>
      <c r="S121" s="46">
        <f t="shared" si="191"/>
        <v>0</v>
      </c>
      <c r="T121" s="46">
        <f t="shared" si="191"/>
        <v>0</v>
      </c>
      <c r="U121" s="46">
        <f t="shared" si="191"/>
        <v>0</v>
      </c>
      <c r="V121" s="46">
        <f t="shared" si="191"/>
        <v>0</v>
      </c>
      <c r="W121" s="46">
        <f t="shared" si="191"/>
        <v>0</v>
      </c>
      <c r="X121" s="46">
        <f t="shared" si="191"/>
        <v>110</v>
      </c>
      <c r="Y121" s="46">
        <f t="shared" si="191"/>
        <v>812011.2</v>
      </c>
      <c r="Z121" s="46">
        <f t="shared" si="191"/>
        <v>50</v>
      </c>
      <c r="AA121" s="46">
        <f t="shared" si="191"/>
        <v>476417.75999999995</v>
      </c>
      <c r="AB121" s="46">
        <f t="shared" si="191"/>
        <v>0</v>
      </c>
      <c r="AC121" s="46">
        <f t="shared" si="191"/>
        <v>0</v>
      </c>
      <c r="AD121" s="46">
        <f t="shared" si="191"/>
        <v>160</v>
      </c>
      <c r="AE121" s="46">
        <f t="shared" si="191"/>
        <v>5043933.4399999995</v>
      </c>
      <c r="AF121" s="46">
        <f t="shared" si="191"/>
        <v>0</v>
      </c>
      <c r="AG121" s="46">
        <f t="shared" si="191"/>
        <v>0</v>
      </c>
      <c r="AH121" s="46">
        <f t="shared" si="191"/>
        <v>0</v>
      </c>
      <c r="AI121" s="46">
        <f t="shared" si="191"/>
        <v>0</v>
      </c>
      <c r="AJ121" s="46">
        <f t="shared" si="191"/>
        <v>0</v>
      </c>
      <c r="AK121" s="46">
        <f t="shared" si="191"/>
        <v>0</v>
      </c>
      <c r="AL121" s="46">
        <f t="shared" si="191"/>
        <v>0</v>
      </c>
      <c r="AM121" s="46">
        <f t="shared" si="191"/>
        <v>0</v>
      </c>
      <c r="AN121" s="46">
        <f t="shared" si="191"/>
        <v>0</v>
      </c>
      <c r="AO121" s="46">
        <f t="shared" si="191"/>
        <v>0</v>
      </c>
      <c r="AP121" s="46">
        <f t="shared" si="191"/>
        <v>0</v>
      </c>
      <c r="AQ121" s="46">
        <f t="shared" si="191"/>
        <v>0</v>
      </c>
      <c r="AR121" s="46">
        <f t="shared" si="191"/>
        <v>0</v>
      </c>
      <c r="AS121" s="46">
        <f t="shared" si="191"/>
        <v>0</v>
      </c>
      <c r="AT121" s="46">
        <f t="shared" si="191"/>
        <v>0</v>
      </c>
      <c r="AU121" s="46">
        <f t="shared" si="191"/>
        <v>0</v>
      </c>
      <c r="AV121" s="46">
        <f t="shared" si="191"/>
        <v>0</v>
      </c>
      <c r="AW121" s="46">
        <f t="shared" si="191"/>
        <v>0</v>
      </c>
      <c r="AX121" s="46">
        <f t="shared" si="191"/>
        <v>0</v>
      </c>
      <c r="AY121" s="46">
        <f t="shared" si="191"/>
        <v>0</v>
      </c>
      <c r="AZ121" s="46">
        <f t="shared" si="191"/>
        <v>0</v>
      </c>
      <c r="BA121" s="46">
        <f t="shared" si="191"/>
        <v>0</v>
      </c>
      <c r="BB121" s="46">
        <f t="shared" si="191"/>
        <v>0</v>
      </c>
      <c r="BC121" s="46">
        <f t="shared" si="191"/>
        <v>0</v>
      </c>
      <c r="BD121" s="46">
        <f t="shared" si="191"/>
        <v>0</v>
      </c>
      <c r="BE121" s="46">
        <f t="shared" si="191"/>
        <v>0</v>
      </c>
      <c r="BF121" s="46">
        <f t="shared" si="191"/>
        <v>0</v>
      </c>
      <c r="BG121" s="46">
        <f t="shared" si="191"/>
        <v>0</v>
      </c>
      <c r="BH121" s="46">
        <f t="shared" si="191"/>
        <v>0</v>
      </c>
      <c r="BI121" s="46">
        <f t="shared" si="191"/>
        <v>0</v>
      </c>
      <c r="BJ121" s="46">
        <f t="shared" si="191"/>
        <v>0</v>
      </c>
      <c r="BK121" s="46">
        <f t="shared" si="191"/>
        <v>0</v>
      </c>
      <c r="BL121" s="46">
        <f t="shared" si="191"/>
        <v>0</v>
      </c>
      <c r="BM121" s="46">
        <f t="shared" si="191"/>
        <v>0</v>
      </c>
      <c r="BN121" s="46">
        <f t="shared" si="191"/>
        <v>140</v>
      </c>
      <c r="BO121" s="46">
        <f t="shared" si="191"/>
        <v>1749855.7439999999</v>
      </c>
      <c r="BP121" s="46">
        <f t="shared" si="191"/>
        <v>0</v>
      </c>
      <c r="BQ121" s="46">
        <f t="shared" si="191"/>
        <v>0</v>
      </c>
      <c r="BR121" s="46">
        <f t="shared" si="191"/>
        <v>0</v>
      </c>
      <c r="BS121" s="46">
        <f t="shared" si="191"/>
        <v>0</v>
      </c>
      <c r="BT121" s="46">
        <f t="shared" si="191"/>
        <v>0</v>
      </c>
      <c r="BU121" s="46">
        <f t="shared" si="191"/>
        <v>0</v>
      </c>
      <c r="BV121" s="46">
        <f t="shared" si="191"/>
        <v>0</v>
      </c>
      <c r="BW121" s="46">
        <f t="shared" si="191"/>
        <v>0</v>
      </c>
      <c r="BX121" s="46">
        <f t="shared" si="191"/>
        <v>0</v>
      </c>
      <c r="BY121" s="46">
        <f t="shared" ref="BY121:CW121" si="192">SUM(BY122:BY127)</f>
        <v>0</v>
      </c>
      <c r="BZ121" s="46">
        <f t="shared" si="192"/>
        <v>0</v>
      </c>
      <c r="CA121" s="46">
        <f t="shared" si="192"/>
        <v>0</v>
      </c>
      <c r="CB121" s="46">
        <f t="shared" si="192"/>
        <v>0</v>
      </c>
      <c r="CC121" s="46">
        <f t="shared" si="192"/>
        <v>0</v>
      </c>
      <c r="CD121" s="46">
        <f t="shared" si="192"/>
        <v>0</v>
      </c>
      <c r="CE121" s="46">
        <f t="shared" si="192"/>
        <v>0</v>
      </c>
      <c r="CF121" s="46">
        <f t="shared" si="192"/>
        <v>0</v>
      </c>
      <c r="CG121" s="46">
        <f t="shared" si="192"/>
        <v>0</v>
      </c>
      <c r="CH121" s="46">
        <f t="shared" si="192"/>
        <v>0</v>
      </c>
      <c r="CI121" s="46">
        <f t="shared" si="192"/>
        <v>0</v>
      </c>
      <c r="CJ121" s="46">
        <f t="shared" si="192"/>
        <v>14</v>
      </c>
      <c r="CK121" s="46">
        <f t="shared" si="192"/>
        <v>124016.25599999999</v>
      </c>
      <c r="CL121" s="46">
        <f t="shared" si="192"/>
        <v>0</v>
      </c>
      <c r="CM121" s="46">
        <f t="shared" si="192"/>
        <v>0</v>
      </c>
      <c r="CN121" s="46">
        <f t="shared" si="192"/>
        <v>0</v>
      </c>
      <c r="CO121" s="46">
        <f t="shared" si="192"/>
        <v>0</v>
      </c>
      <c r="CP121" s="46">
        <f t="shared" si="192"/>
        <v>0</v>
      </c>
      <c r="CQ121" s="46">
        <f t="shared" si="192"/>
        <v>0</v>
      </c>
      <c r="CR121" s="46">
        <f t="shared" si="192"/>
        <v>0</v>
      </c>
      <c r="CS121" s="46">
        <f t="shared" si="192"/>
        <v>0</v>
      </c>
      <c r="CT121" s="46">
        <f t="shared" si="192"/>
        <v>0</v>
      </c>
      <c r="CU121" s="46">
        <f t="shared" si="192"/>
        <v>0</v>
      </c>
      <c r="CV121" s="46">
        <f t="shared" si="192"/>
        <v>474</v>
      </c>
      <c r="CW121" s="46">
        <f t="shared" si="192"/>
        <v>8206234.4000000004</v>
      </c>
    </row>
    <row r="122" spans="1:101" s="4" customFormat="1" ht="23.25" customHeight="1" x14ac:dyDescent="0.25">
      <c r="A122" s="43"/>
      <c r="B122" s="43">
        <v>85</v>
      </c>
      <c r="C122" s="159" t="s">
        <v>402</v>
      </c>
      <c r="D122" s="111" t="s">
        <v>231</v>
      </c>
      <c r="E122" s="112">
        <v>13520</v>
      </c>
      <c r="F122" s="28">
        <v>0.39</v>
      </c>
      <c r="G122" s="44">
        <v>1</v>
      </c>
      <c r="H122" s="112">
        <v>1.4</v>
      </c>
      <c r="I122" s="112">
        <v>1.68</v>
      </c>
      <c r="J122" s="112">
        <v>2.23</v>
      </c>
      <c r="K122" s="112">
        <v>2.57</v>
      </c>
      <c r="L122" s="40">
        <v>0</v>
      </c>
      <c r="M122" s="30">
        <f t="shared" ref="M122:M127" si="193">SUM(L122*$E122*$F122*$G122*$H122*$M$10)</f>
        <v>0</v>
      </c>
      <c r="N122" s="36">
        <v>0</v>
      </c>
      <c r="O122" s="30">
        <f t="shared" ref="O122:O127" si="194">SUM(N122*$E122*$F122*$G122*$H122*$O$10)</f>
        <v>0</v>
      </c>
      <c r="P122" s="36">
        <v>0</v>
      </c>
      <c r="Q122" s="30">
        <f t="shared" ref="Q122:Q127" si="195">SUM(P122*$E122*$F122*$G122*$H122*$Q$10)</f>
        <v>0</v>
      </c>
      <c r="R122" s="36">
        <v>0</v>
      </c>
      <c r="S122" s="30">
        <f t="shared" ref="S122:S127" si="196">SUM(R122*$E122*$F122*$G122*$H122*$S$10)</f>
        <v>0</v>
      </c>
      <c r="T122" s="36">
        <v>0</v>
      </c>
      <c r="U122" s="30">
        <f t="shared" ref="U122:U127" si="197">SUM(T122*$E122*$F122*$G122*$H122*$U$10)</f>
        <v>0</v>
      </c>
      <c r="V122" s="36"/>
      <c r="W122" s="33">
        <f t="shared" ref="W122:W127" si="198">SUM(V122*$E122*$F122*$G122*$H122*$W$10)</f>
        <v>0</v>
      </c>
      <c r="X122" s="41">
        <v>110</v>
      </c>
      <c r="Y122" s="30">
        <f t="shared" ref="Y122:Y127" si="199">SUM(X122*$E122*$F122*$G122*$H122*$Y$10)</f>
        <v>812011.2</v>
      </c>
      <c r="Z122" s="33">
        <v>35</v>
      </c>
      <c r="AA122" s="30">
        <f t="shared" ref="AA122:AA127" si="200">SUM(Z122*$E122*$F122*$G122*$H122*$AA$10)</f>
        <v>258367.19999999998</v>
      </c>
      <c r="AB122" s="36">
        <v>0</v>
      </c>
      <c r="AC122" s="30">
        <f t="shared" ref="AC122:AC127" si="201">SUM(AB122*$E122*$F122*$G122*$H122*$AC$10)</f>
        <v>0</v>
      </c>
      <c r="AD122" s="33">
        <v>60</v>
      </c>
      <c r="AE122" s="30">
        <f t="shared" ref="AE122:AE127" si="202">SUM(AD122*$E122*$F122*$G122*$H122*$AE$10)</f>
        <v>442915.19999999995</v>
      </c>
      <c r="AF122" s="36">
        <v>0</v>
      </c>
      <c r="AG122" s="30">
        <f t="shared" ref="AG122:AG127" si="203">AF122*$E122*$F122*$G122*$I122*$AG$10</f>
        <v>0</v>
      </c>
      <c r="AH122" s="36">
        <v>0</v>
      </c>
      <c r="AI122" s="30">
        <f t="shared" ref="AI122:AI127" si="204">AH122*$E122*$F122*$G122*$I122*$AI$10</f>
        <v>0</v>
      </c>
      <c r="AJ122" s="41"/>
      <c r="AK122" s="30">
        <f t="shared" ref="AK122:AK127" si="205">SUM(AJ122*$E122*$F122*$G122*$H122*$AK$10)</f>
        <v>0</v>
      </c>
      <c r="AL122" s="36"/>
      <c r="AM122" s="33">
        <f t="shared" ref="AM122:AM127" si="206">SUM(AL122*$E122*$F122*$G122*$H122*$AM$10)</f>
        <v>0</v>
      </c>
      <c r="AN122" s="36">
        <v>0</v>
      </c>
      <c r="AO122" s="30">
        <f t="shared" ref="AO122:AO127" si="207">SUM(AN122*$E122*$F122*$G122*$H122*$AO$10)</f>
        <v>0</v>
      </c>
      <c r="AP122" s="36">
        <v>0</v>
      </c>
      <c r="AQ122" s="30">
        <f t="shared" ref="AQ122:AQ127" si="208">SUM(AP122*$E122*$F122*$G122*$H122*$AQ$10)</f>
        <v>0</v>
      </c>
      <c r="AR122" s="36"/>
      <c r="AS122" s="30">
        <f t="shared" ref="AS122:AS127" si="209">SUM(AR122*$E122*$F122*$G122*$H122*$AS$10)</f>
        <v>0</v>
      </c>
      <c r="AT122" s="36"/>
      <c r="AU122" s="30">
        <f t="shared" ref="AU122:AU127" si="210">SUM(AT122*$E122*$F122*$G122*$H122*$AU$10)</f>
        <v>0</v>
      </c>
      <c r="AV122" s="36"/>
      <c r="AW122" s="30">
        <f t="shared" ref="AW122:AW127" si="211">SUM(AV122*$E122*$F122*$G122*$H122*$AW$10)</f>
        <v>0</v>
      </c>
      <c r="AX122" s="36">
        <v>0</v>
      </c>
      <c r="AY122" s="30">
        <f t="shared" ref="AY122:AY127" si="212">SUM(AX122*$E122*$F122*$G122*$H122*$AY$10)</f>
        <v>0</v>
      </c>
      <c r="AZ122" s="36">
        <v>0</v>
      </c>
      <c r="BA122" s="30">
        <f t="shared" ref="BA122:BA127" si="213">SUM(AZ122*$E122*$F122*$G122*$H122*$BA$10)</f>
        <v>0</v>
      </c>
      <c r="BB122" s="36"/>
      <c r="BC122" s="30">
        <f t="shared" ref="BC122:BC127" si="214">SUM(BB122*$E122*$F122*$G122*$H122*$BC$10)</f>
        <v>0</v>
      </c>
      <c r="BD122" s="36">
        <v>0</v>
      </c>
      <c r="BE122" s="30">
        <f t="shared" ref="BE122:BE127" si="215">SUM(BD122*$E122*$F122*$G122*$H122*$BE$10)</f>
        <v>0</v>
      </c>
      <c r="BF122" s="36">
        <v>0</v>
      </c>
      <c r="BG122" s="30">
        <f t="shared" ref="BG122:BG127" si="216">SUM(BF122*$E122*$F122*$G122*$H122*$BG$10)</f>
        <v>0</v>
      </c>
      <c r="BH122" s="36"/>
      <c r="BI122" s="30">
        <f t="shared" ref="BI122:BI127" si="217">SUM(BH122*$E122*$F122*$G122*$H122*$BI$10)</f>
        <v>0</v>
      </c>
      <c r="BJ122" s="36">
        <v>0</v>
      </c>
      <c r="BK122" s="30">
        <f t="shared" ref="BK122:BK127" si="218">BJ122*$E122*$F122*$G122*$I122*$BK$10</f>
        <v>0</v>
      </c>
      <c r="BL122" s="36">
        <v>0</v>
      </c>
      <c r="BM122" s="30">
        <f t="shared" ref="BM122:BM127" si="219">BL122*$E122*$F122*$G122*$I122*$BM$10</f>
        <v>0</v>
      </c>
      <c r="BN122" s="48">
        <v>100</v>
      </c>
      <c r="BO122" s="30">
        <f t="shared" ref="BO122:BO127" si="220">BN122*$E122*$F122*$G122*$I122*$BO$10</f>
        <v>885830.4</v>
      </c>
      <c r="BP122" s="36"/>
      <c r="BQ122" s="30">
        <f t="shared" ref="BQ122:BQ127" si="221">BP122*$E122*$F122*$G122*$I122*$BQ$10</f>
        <v>0</v>
      </c>
      <c r="BR122" s="36">
        <v>0</v>
      </c>
      <c r="BS122" s="30">
        <f t="shared" ref="BS122:BS127" si="222">BR122*$E122*$F122*$G122*$I122*$BS$10</f>
        <v>0</v>
      </c>
      <c r="BT122" s="36"/>
      <c r="BU122" s="30">
        <f t="shared" ref="BU122:BU127" si="223">BT122*$E122*$F122*$G122*$I122*$BU$10</f>
        <v>0</v>
      </c>
      <c r="BV122" s="36">
        <v>0</v>
      </c>
      <c r="BW122" s="30">
        <f t="shared" ref="BW122:BW127" si="224">BV122*$E122*$F122*$G122*$I122*$BW$10</f>
        <v>0</v>
      </c>
      <c r="BX122" s="36"/>
      <c r="BY122" s="30">
        <f t="shared" ref="BY122:BY127" si="225">BX122*$E122*$F122*$G122*$I122*$BY$10</f>
        <v>0</v>
      </c>
      <c r="BZ122" s="36"/>
      <c r="CA122" s="30">
        <f t="shared" ref="CA122:CA127" si="226">BZ122*$E122*$F122*$G122*$I122*$CA$10</f>
        <v>0</v>
      </c>
      <c r="CB122" s="36">
        <v>0</v>
      </c>
      <c r="CC122" s="30">
        <f t="shared" ref="CC122:CC127" si="227">CB122*$E122*$F122*$G122*$I122*$CC$10</f>
        <v>0</v>
      </c>
      <c r="CD122" s="36">
        <v>0</v>
      </c>
      <c r="CE122" s="30">
        <f t="shared" ref="CE122:CE127" si="228">CD122*$E122*$F122*$G122*$I122*$CE$10</f>
        <v>0</v>
      </c>
      <c r="CF122" s="36">
        <v>0</v>
      </c>
      <c r="CG122" s="30">
        <f t="shared" ref="CG122:CG127" si="229">CF122*$E122*$F122*$G122*$I122*$CG$10</f>
        <v>0</v>
      </c>
      <c r="CH122" s="36"/>
      <c r="CI122" s="30">
        <f t="shared" ref="CI122:CI127" si="230">CH122*$E122*$F122*$G122*$I122*$CI$10</f>
        <v>0</v>
      </c>
      <c r="CJ122" s="36">
        <v>14</v>
      </c>
      <c r="CK122" s="30">
        <f t="shared" ref="CK122:CK127" si="231">CJ122*$E122*$F122*$G122*$I122*$CK$10</f>
        <v>124016.25599999999</v>
      </c>
      <c r="CL122" s="36">
        <v>0</v>
      </c>
      <c r="CM122" s="30">
        <f t="shared" ref="CM122:CM127" si="232">CL122*$E122*$F122*$G122*$I122*$CM$10</f>
        <v>0</v>
      </c>
      <c r="CN122" s="37"/>
      <c r="CO122" s="30">
        <f t="shared" ref="CO122:CO127" si="233">CN122*$E122*$F122*$G122*$J122*$CO$10</f>
        <v>0</v>
      </c>
      <c r="CP122" s="37"/>
      <c r="CQ122" s="30">
        <f t="shared" ref="CQ122:CQ127" si="234">CP122*$E122*$F122*$G122*$K122*$CQ$10</f>
        <v>0</v>
      </c>
      <c r="CR122" s="33"/>
      <c r="CS122" s="30">
        <f t="shared" ref="CS122:CS127" si="235">CR122*E122*F122*G122</f>
        <v>0</v>
      </c>
      <c r="CT122" s="33"/>
      <c r="CU122" s="30"/>
      <c r="CV122" s="85">
        <f t="shared" ref="CV122:CW127" si="236">SUM(N122+L122+X122+P122+R122+Z122+V122+T122+AB122+AF122+AD122+AH122+AJ122+AN122+BJ122+BP122+AL122+AX122+AZ122+CB122+CD122+BZ122+CF122+CH122+BT122+BV122+AP122+AR122+AT122+AV122+BL122+BN122+BR122+BB122+BD122+BF122+BH122+BX122+CJ122+CL122+CN122+CP122+CR122+CT122)</f>
        <v>319</v>
      </c>
      <c r="CW122" s="85">
        <f t="shared" si="236"/>
        <v>2523140.2560000001</v>
      </c>
    </row>
    <row r="123" spans="1:101" s="4" customFormat="1" ht="30" x14ac:dyDescent="0.25">
      <c r="A123" s="43"/>
      <c r="B123" s="43">
        <v>86</v>
      </c>
      <c r="C123" s="159" t="s">
        <v>403</v>
      </c>
      <c r="D123" s="111" t="s">
        <v>232</v>
      </c>
      <c r="E123" s="112">
        <v>13520</v>
      </c>
      <c r="F123" s="28">
        <v>0.96</v>
      </c>
      <c r="G123" s="97">
        <v>0.8</v>
      </c>
      <c r="H123" s="112">
        <v>1.4</v>
      </c>
      <c r="I123" s="112">
        <v>1.68</v>
      </c>
      <c r="J123" s="112">
        <v>2.23</v>
      </c>
      <c r="K123" s="112">
        <v>2.57</v>
      </c>
      <c r="L123" s="40">
        <v>0</v>
      </c>
      <c r="M123" s="30">
        <f t="shared" si="193"/>
        <v>0</v>
      </c>
      <c r="N123" s="36">
        <v>0</v>
      </c>
      <c r="O123" s="30">
        <f t="shared" si="194"/>
        <v>0</v>
      </c>
      <c r="P123" s="36">
        <v>0</v>
      </c>
      <c r="Q123" s="30">
        <f t="shared" si="195"/>
        <v>0</v>
      </c>
      <c r="R123" s="36">
        <v>0</v>
      </c>
      <c r="S123" s="30">
        <f t="shared" si="196"/>
        <v>0</v>
      </c>
      <c r="T123" s="36">
        <v>0</v>
      </c>
      <c r="U123" s="30">
        <f t="shared" si="197"/>
        <v>0</v>
      </c>
      <c r="V123" s="36"/>
      <c r="W123" s="33">
        <f t="shared" si="198"/>
        <v>0</v>
      </c>
      <c r="X123" s="41"/>
      <c r="Y123" s="30">
        <f t="shared" si="199"/>
        <v>0</v>
      </c>
      <c r="Z123" s="33">
        <v>15</v>
      </c>
      <c r="AA123" s="30">
        <f t="shared" si="200"/>
        <v>218050.55999999997</v>
      </c>
      <c r="AB123" s="36">
        <v>0</v>
      </c>
      <c r="AC123" s="30">
        <f t="shared" si="201"/>
        <v>0</v>
      </c>
      <c r="AD123" s="33">
        <v>20</v>
      </c>
      <c r="AE123" s="30">
        <f t="shared" si="202"/>
        <v>290734.08000000002</v>
      </c>
      <c r="AF123" s="36">
        <v>0</v>
      </c>
      <c r="AG123" s="30">
        <f t="shared" si="203"/>
        <v>0</v>
      </c>
      <c r="AH123" s="36">
        <v>0</v>
      </c>
      <c r="AI123" s="30">
        <f t="shared" si="204"/>
        <v>0</v>
      </c>
      <c r="AJ123" s="41"/>
      <c r="AK123" s="30">
        <f t="shared" si="205"/>
        <v>0</v>
      </c>
      <c r="AL123" s="36"/>
      <c r="AM123" s="33">
        <f t="shared" si="206"/>
        <v>0</v>
      </c>
      <c r="AN123" s="36">
        <v>0</v>
      </c>
      <c r="AO123" s="30">
        <f t="shared" si="207"/>
        <v>0</v>
      </c>
      <c r="AP123" s="36">
        <v>0</v>
      </c>
      <c r="AQ123" s="30">
        <f t="shared" si="208"/>
        <v>0</v>
      </c>
      <c r="AR123" s="36"/>
      <c r="AS123" s="30">
        <f t="shared" si="209"/>
        <v>0</v>
      </c>
      <c r="AT123" s="36"/>
      <c r="AU123" s="30">
        <f t="shared" si="210"/>
        <v>0</v>
      </c>
      <c r="AV123" s="36"/>
      <c r="AW123" s="30">
        <f t="shared" si="211"/>
        <v>0</v>
      </c>
      <c r="AX123" s="36">
        <v>0</v>
      </c>
      <c r="AY123" s="30">
        <f t="shared" si="212"/>
        <v>0</v>
      </c>
      <c r="AZ123" s="36">
        <v>0</v>
      </c>
      <c r="BA123" s="30">
        <f t="shared" si="213"/>
        <v>0</v>
      </c>
      <c r="BB123" s="36">
        <v>0</v>
      </c>
      <c r="BC123" s="30">
        <f t="shared" si="214"/>
        <v>0</v>
      </c>
      <c r="BD123" s="36">
        <v>0</v>
      </c>
      <c r="BE123" s="30">
        <f t="shared" si="215"/>
        <v>0</v>
      </c>
      <c r="BF123" s="36">
        <v>0</v>
      </c>
      <c r="BG123" s="30">
        <f t="shared" si="216"/>
        <v>0</v>
      </c>
      <c r="BH123" s="36"/>
      <c r="BI123" s="30">
        <f t="shared" si="217"/>
        <v>0</v>
      </c>
      <c r="BJ123" s="36">
        <v>0</v>
      </c>
      <c r="BK123" s="30">
        <f t="shared" si="218"/>
        <v>0</v>
      </c>
      <c r="BL123" s="36">
        <v>0</v>
      </c>
      <c r="BM123" s="30">
        <f t="shared" si="219"/>
        <v>0</v>
      </c>
      <c r="BN123" s="48">
        <v>30</v>
      </c>
      <c r="BO123" s="30">
        <f t="shared" si="220"/>
        <v>523321.34399999998</v>
      </c>
      <c r="BP123" s="36">
        <v>0</v>
      </c>
      <c r="BQ123" s="30">
        <f t="shared" si="221"/>
        <v>0</v>
      </c>
      <c r="BR123" s="36">
        <v>0</v>
      </c>
      <c r="BS123" s="30">
        <f t="shared" si="222"/>
        <v>0</v>
      </c>
      <c r="BT123" s="36">
        <v>0</v>
      </c>
      <c r="BU123" s="30">
        <f t="shared" si="223"/>
        <v>0</v>
      </c>
      <c r="BV123" s="36">
        <v>0</v>
      </c>
      <c r="BW123" s="30">
        <f t="shared" si="224"/>
        <v>0</v>
      </c>
      <c r="BX123" s="36"/>
      <c r="BY123" s="30">
        <f t="shared" si="225"/>
        <v>0</v>
      </c>
      <c r="BZ123" s="36">
        <v>0</v>
      </c>
      <c r="CA123" s="30">
        <f t="shared" si="226"/>
        <v>0</v>
      </c>
      <c r="CB123" s="36">
        <v>0</v>
      </c>
      <c r="CC123" s="30">
        <f t="shared" si="227"/>
        <v>0</v>
      </c>
      <c r="CD123" s="36">
        <v>0</v>
      </c>
      <c r="CE123" s="30">
        <f t="shared" si="228"/>
        <v>0</v>
      </c>
      <c r="CF123" s="36">
        <v>0</v>
      </c>
      <c r="CG123" s="30">
        <f t="shared" si="229"/>
        <v>0</v>
      </c>
      <c r="CH123" s="36"/>
      <c r="CI123" s="30">
        <f t="shared" si="230"/>
        <v>0</v>
      </c>
      <c r="CJ123" s="36"/>
      <c r="CK123" s="30">
        <f t="shared" si="231"/>
        <v>0</v>
      </c>
      <c r="CL123" s="36">
        <v>0</v>
      </c>
      <c r="CM123" s="30">
        <f t="shared" si="232"/>
        <v>0</v>
      </c>
      <c r="CN123" s="36">
        <v>0</v>
      </c>
      <c r="CO123" s="30">
        <f t="shared" si="233"/>
        <v>0</v>
      </c>
      <c r="CP123" s="36">
        <v>0</v>
      </c>
      <c r="CQ123" s="30">
        <f t="shared" si="234"/>
        <v>0</v>
      </c>
      <c r="CR123" s="33"/>
      <c r="CS123" s="30">
        <f t="shared" si="235"/>
        <v>0</v>
      </c>
      <c r="CT123" s="33"/>
      <c r="CU123" s="30"/>
      <c r="CV123" s="85">
        <f t="shared" si="236"/>
        <v>65</v>
      </c>
      <c r="CW123" s="85">
        <f t="shared" si="236"/>
        <v>1032105.9839999999</v>
      </c>
    </row>
    <row r="124" spans="1:101" s="4" customFormat="1" ht="30" x14ac:dyDescent="0.25">
      <c r="A124" s="43"/>
      <c r="B124" s="43">
        <v>87</v>
      </c>
      <c r="C124" s="159" t="s">
        <v>404</v>
      </c>
      <c r="D124" s="111" t="s">
        <v>233</v>
      </c>
      <c r="E124" s="112">
        <v>13520</v>
      </c>
      <c r="F124" s="28">
        <v>1.44</v>
      </c>
      <c r="G124" s="44">
        <v>1</v>
      </c>
      <c r="H124" s="112">
        <v>1.4</v>
      </c>
      <c r="I124" s="112">
        <v>1.68</v>
      </c>
      <c r="J124" s="112">
        <v>2.23</v>
      </c>
      <c r="K124" s="112">
        <v>2.57</v>
      </c>
      <c r="L124" s="29">
        <v>0</v>
      </c>
      <c r="M124" s="30">
        <f t="shared" si="193"/>
        <v>0</v>
      </c>
      <c r="N124" s="31">
        <v>0</v>
      </c>
      <c r="O124" s="30">
        <f t="shared" si="194"/>
        <v>0</v>
      </c>
      <c r="P124" s="31">
        <v>0</v>
      </c>
      <c r="Q124" s="30">
        <f t="shared" si="195"/>
        <v>0</v>
      </c>
      <c r="R124" s="31">
        <v>0</v>
      </c>
      <c r="S124" s="30">
        <f t="shared" si="196"/>
        <v>0</v>
      </c>
      <c r="T124" s="31">
        <v>0</v>
      </c>
      <c r="U124" s="30">
        <f t="shared" si="197"/>
        <v>0</v>
      </c>
      <c r="V124" s="31"/>
      <c r="W124" s="33">
        <f t="shared" si="198"/>
        <v>0</v>
      </c>
      <c r="X124" s="34"/>
      <c r="Y124" s="30">
        <f t="shared" si="199"/>
        <v>0</v>
      </c>
      <c r="Z124" s="31"/>
      <c r="AA124" s="30">
        <f t="shared" si="200"/>
        <v>0</v>
      </c>
      <c r="AB124" s="31">
        <v>0</v>
      </c>
      <c r="AC124" s="30">
        <f t="shared" si="201"/>
        <v>0</v>
      </c>
      <c r="AD124" s="32"/>
      <c r="AE124" s="30">
        <f t="shared" si="202"/>
        <v>0</v>
      </c>
      <c r="AF124" s="31">
        <v>0</v>
      </c>
      <c r="AG124" s="30">
        <f t="shared" si="203"/>
        <v>0</v>
      </c>
      <c r="AH124" s="31">
        <v>0</v>
      </c>
      <c r="AI124" s="30">
        <f t="shared" si="204"/>
        <v>0</v>
      </c>
      <c r="AJ124" s="34"/>
      <c r="AK124" s="30">
        <f t="shared" si="205"/>
        <v>0</v>
      </c>
      <c r="AL124" s="31"/>
      <c r="AM124" s="33">
        <f t="shared" si="206"/>
        <v>0</v>
      </c>
      <c r="AN124" s="31">
        <v>0</v>
      </c>
      <c r="AO124" s="30">
        <f t="shared" si="207"/>
        <v>0</v>
      </c>
      <c r="AP124" s="31">
        <v>0</v>
      </c>
      <c r="AQ124" s="30">
        <f t="shared" si="208"/>
        <v>0</v>
      </c>
      <c r="AR124" s="31"/>
      <c r="AS124" s="30">
        <f t="shared" si="209"/>
        <v>0</v>
      </c>
      <c r="AT124" s="31"/>
      <c r="AU124" s="30">
        <f t="shared" si="210"/>
        <v>0</v>
      </c>
      <c r="AV124" s="31"/>
      <c r="AW124" s="30">
        <f t="shared" si="211"/>
        <v>0</v>
      </c>
      <c r="AX124" s="31">
        <v>0</v>
      </c>
      <c r="AY124" s="30">
        <f t="shared" si="212"/>
        <v>0</v>
      </c>
      <c r="AZ124" s="31">
        <v>0</v>
      </c>
      <c r="BA124" s="30">
        <f t="shared" si="213"/>
        <v>0</v>
      </c>
      <c r="BB124" s="31">
        <v>0</v>
      </c>
      <c r="BC124" s="30">
        <f t="shared" si="214"/>
        <v>0</v>
      </c>
      <c r="BD124" s="31">
        <v>0</v>
      </c>
      <c r="BE124" s="30">
        <f t="shared" si="215"/>
        <v>0</v>
      </c>
      <c r="BF124" s="31">
        <v>0</v>
      </c>
      <c r="BG124" s="30">
        <f t="shared" si="216"/>
        <v>0</v>
      </c>
      <c r="BH124" s="31"/>
      <c r="BI124" s="30">
        <f t="shared" si="217"/>
        <v>0</v>
      </c>
      <c r="BJ124" s="31">
        <v>0</v>
      </c>
      <c r="BK124" s="30">
        <f t="shared" si="218"/>
        <v>0</v>
      </c>
      <c r="BL124" s="36">
        <v>0</v>
      </c>
      <c r="BM124" s="30">
        <f t="shared" si="219"/>
        <v>0</v>
      </c>
      <c r="BN124" s="48">
        <v>5</v>
      </c>
      <c r="BO124" s="30">
        <f t="shared" si="220"/>
        <v>163537.91999999998</v>
      </c>
      <c r="BP124" s="31">
        <v>0</v>
      </c>
      <c r="BQ124" s="30">
        <f t="shared" si="221"/>
        <v>0</v>
      </c>
      <c r="BR124" s="31">
        <v>0</v>
      </c>
      <c r="BS124" s="30">
        <f t="shared" si="222"/>
        <v>0</v>
      </c>
      <c r="BT124" s="36">
        <v>0</v>
      </c>
      <c r="BU124" s="30">
        <f t="shared" si="223"/>
        <v>0</v>
      </c>
      <c r="BV124" s="31">
        <v>0</v>
      </c>
      <c r="BW124" s="30">
        <f t="shared" si="224"/>
        <v>0</v>
      </c>
      <c r="BX124" s="31"/>
      <c r="BY124" s="30">
        <f t="shared" si="225"/>
        <v>0</v>
      </c>
      <c r="BZ124" s="31">
        <v>0</v>
      </c>
      <c r="CA124" s="30">
        <f t="shared" si="226"/>
        <v>0</v>
      </c>
      <c r="CB124" s="31">
        <v>0</v>
      </c>
      <c r="CC124" s="30">
        <f t="shared" si="227"/>
        <v>0</v>
      </c>
      <c r="CD124" s="31">
        <v>0</v>
      </c>
      <c r="CE124" s="30">
        <f t="shared" si="228"/>
        <v>0</v>
      </c>
      <c r="CF124" s="31">
        <v>0</v>
      </c>
      <c r="CG124" s="30">
        <f t="shared" si="229"/>
        <v>0</v>
      </c>
      <c r="CH124" s="31"/>
      <c r="CI124" s="30">
        <f t="shared" si="230"/>
        <v>0</v>
      </c>
      <c r="CJ124" s="31"/>
      <c r="CK124" s="30">
        <f t="shared" si="231"/>
        <v>0</v>
      </c>
      <c r="CL124" s="31">
        <v>0</v>
      </c>
      <c r="CM124" s="30">
        <f t="shared" si="232"/>
        <v>0</v>
      </c>
      <c r="CN124" s="31">
        <v>0</v>
      </c>
      <c r="CO124" s="30">
        <f t="shared" si="233"/>
        <v>0</v>
      </c>
      <c r="CP124" s="31">
        <v>0</v>
      </c>
      <c r="CQ124" s="30">
        <f t="shared" si="234"/>
        <v>0</v>
      </c>
      <c r="CR124" s="32"/>
      <c r="CS124" s="30">
        <f t="shared" si="235"/>
        <v>0</v>
      </c>
      <c r="CT124" s="33"/>
      <c r="CU124" s="30"/>
      <c r="CV124" s="85">
        <f t="shared" si="236"/>
        <v>5</v>
      </c>
      <c r="CW124" s="85">
        <f t="shared" si="236"/>
        <v>163537.91999999998</v>
      </c>
    </row>
    <row r="125" spans="1:101" s="4" customFormat="1" ht="30" x14ac:dyDescent="0.25">
      <c r="A125" s="43"/>
      <c r="B125" s="43">
        <v>88</v>
      </c>
      <c r="C125" s="159" t="s">
        <v>405</v>
      </c>
      <c r="D125" s="111" t="s">
        <v>234</v>
      </c>
      <c r="E125" s="112">
        <v>13520</v>
      </c>
      <c r="F125" s="28">
        <v>1.95</v>
      </c>
      <c r="G125" s="97">
        <v>0.8</v>
      </c>
      <c r="H125" s="112">
        <v>1.4</v>
      </c>
      <c r="I125" s="112">
        <v>1.68</v>
      </c>
      <c r="J125" s="112">
        <v>2.23</v>
      </c>
      <c r="K125" s="112">
        <v>2.57</v>
      </c>
      <c r="L125" s="40">
        <v>0</v>
      </c>
      <c r="M125" s="30">
        <f t="shared" si="193"/>
        <v>0</v>
      </c>
      <c r="N125" s="36">
        <v>0</v>
      </c>
      <c r="O125" s="30">
        <f t="shared" si="194"/>
        <v>0</v>
      </c>
      <c r="P125" s="36">
        <v>0</v>
      </c>
      <c r="Q125" s="30">
        <f t="shared" si="195"/>
        <v>0</v>
      </c>
      <c r="R125" s="36">
        <v>0</v>
      </c>
      <c r="S125" s="30">
        <f t="shared" si="196"/>
        <v>0</v>
      </c>
      <c r="T125" s="36">
        <v>0</v>
      </c>
      <c r="U125" s="30">
        <f t="shared" si="197"/>
        <v>0</v>
      </c>
      <c r="V125" s="36"/>
      <c r="W125" s="33">
        <f t="shared" si="198"/>
        <v>0</v>
      </c>
      <c r="X125" s="41"/>
      <c r="Y125" s="30">
        <f t="shared" si="199"/>
        <v>0</v>
      </c>
      <c r="Z125" s="36">
        <v>0</v>
      </c>
      <c r="AA125" s="30">
        <f t="shared" si="200"/>
        <v>0</v>
      </c>
      <c r="AB125" s="36">
        <v>0</v>
      </c>
      <c r="AC125" s="30">
        <f t="shared" si="201"/>
        <v>0</v>
      </c>
      <c r="AD125" s="33"/>
      <c r="AE125" s="30">
        <f t="shared" si="202"/>
        <v>0</v>
      </c>
      <c r="AF125" s="36">
        <v>0</v>
      </c>
      <c r="AG125" s="30">
        <f t="shared" si="203"/>
        <v>0</v>
      </c>
      <c r="AH125" s="36">
        <v>0</v>
      </c>
      <c r="AI125" s="30">
        <f t="shared" si="204"/>
        <v>0</v>
      </c>
      <c r="AJ125" s="41"/>
      <c r="AK125" s="30">
        <f t="shared" si="205"/>
        <v>0</v>
      </c>
      <c r="AL125" s="36"/>
      <c r="AM125" s="33">
        <f t="shared" si="206"/>
        <v>0</v>
      </c>
      <c r="AN125" s="36">
        <v>0</v>
      </c>
      <c r="AO125" s="30">
        <f t="shared" si="207"/>
        <v>0</v>
      </c>
      <c r="AP125" s="36">
        <v>0</v>
      </c>
      <c r="AQ125" s="30">
        <f t="shared" si="208"/>
        <v>0</v>
      </c>
      <c r="AR125" s="36"/>
      <c r="AS125" s="30">
        <f t="shared" si="209"/>
        <v>0</v>
      </c>
      <c r="AT125" s="36"/>
      <c r="AU125" s="30">
        <f t="shared" si="210"/>
        <v>0</v>
      </c>
      <c r="AV125" s="36"/>
      <c r="AW125" s="30">
        <f t="shared" si="211"/>
        <v>0</v>
      </c>
      <c r="AX125" s="36">
        <v>0</v>
      </c>
      <c r="AY125" s="30">
        <f t="shared" si="212"/>
        <v>0</v>
      </c>
      <c r="AZ125" s="36">
        <v>0</v>
      </c>
      <c r="BA125" s="30">
        <f t="shared" si="213"/>
        <v>0</v>
      </c>
      <c r="BB125" s="36">
        <v>0</v>
      </c>
      <c r="BC125" s="30">
        <f t="shared" si="214"/>
        <v>0</v>
      </c>
      <c r="BD125" s="36">
        <v>0</v>
      </c>
      <c r="BE125" s="30">
        <f t="shared" si="215"/>
        <v>0</v>
      </c>
      <c r="BF125" s="36">
        <v>0</v>
      </c>
      <c r="BG125" s="30">
        <f t="shared" si="216"/>
        <v>0</v>
      </c>
      <c r="BH125" s="36"/>
      <c r="BI125" s="30">
        <f t="shared" si="217"/>
        <v>0</v>
      </c>
      <c r="BJ125" s="36">
        <v>0</v>
      </c>
      <c r="BK125" s="30">
        <f t="shared" si="218"/>
        <v>0</v>
      </c>
      <c r="BL125" s="36">
        <v>0</v>
      </c>
      <c r="BM125" s="30">
        <f t="shared" si="219"/>
        <v>0</v>
      </c>
      <c r="BN125" s="48">
        <v>5</v>
      </c>
      <c r="BO125" s="30">
        <f t="shared" si="220"/>
        <v>177166.07999999999</v>
      </c>
      <c r="BP125" s="36">
        <v>0</v>
      </c>
      <c r="BQ125" s="30">
        <f t="shared" si="221"/>
        <v>0</v>
      </c>
      <c r="BR125" s="36">
        <v>0</v>
      </c>
      <c r="BS125" s="30">
        <f t="shared" si="222"/>
        <v>0</v>
      </c>
      <c r="BT125" s="36">
        <v>0</v>
      </c>
      <c r="BU125" s="30">
        <f t="shared" si="223"/>
        <v>0</v>
      </c>
      <c r="BV125" s="36">
        <v>0</v>
      </c>
      <c r="BW125" s="30">
        <f t="shared" si="224"/>
        <v>0</v>
      </c>
      <c r="BX125" s="36"/>
      <c r="BY125" s="30">
        <f t="shared" si="225"/>
        <v>0</v>
      </c>
      <c r="BZ125" s="36">
        <v>0</v>
      </c>
      <c r="CA125" s="30">
        <f t="shared" si="226"/>
        <v>0</v>
      </c>
      <c r="CB125" s="36">
        <v>0</v>
      </c>
      <c r="CC125" s="30">
        <f t="shared" si="227"/>
        <v>0</v>
      </c>
      <c r="CD125" s="36">
        <v>0</v>
      </c>
      <c r="CE125" s="30">
        <f t="shared" si="228"/>
        <v>0</v>
      </c>
      <c r="CF125" s="36">
        <v>0</v>
      </c>
      <c r="CG125" s="30">
        <f t="shared" si="229"/>
        <v>0</v>
      </c>
      <c r="CH125" s="36"/>
      <c r="CI125" s="30">
        <f t="shared" si="230"/>
        <v>0</v>
      </c>
      <c r="CJ125" s="36"/>
      <c r="CK125" s="30">
        <f t="shared" si="231"/>
        <v>0</v>
      </c>
      <c r="CL125" s="36">
        <v>0</v>
      </c>
      <c r="CM125" s="30">
        <f t="shared" si="232"/>
        <v>0</v>
      </c>
      <c r="CN125" s="36">
        <v>0</v>
      </c>
      <c r="CO125" s="30">
        <f t="shared" si="233"/>
        <v>0</v>
      </c>
      <c r="CP125" s="36">
        <v>0</v>
      </c>
      <c r="CQ125" s="30">
        <f t="shared" si="234"/>
        <v>0</v>
      </c>
      <c r="CR125" s="33"/>
      <c r="CS125" s="30">
        <f t="shared" si="235"/>
        <v>0</v>
      </c>
      <c r="CT125" s="33"/>
      <c r="CU125" s="30"/>
      <c r="CV125" s="85">
        <f t="shared" si="236"/>
        <v>5</v>
      </c>
      <c r="CW125" s="85">
        <f t="shared" si="236"/>
        <v>177166.07999999999</v>
      </c>
    </row>
    <row r="126" spans="1:101" s="4" customFormat="1" ht="30" x14ac:dyDescent="0.25">
      <c r="A126" s="43"/>
      <c r="B126" s="43">
        <v>89</v>
      </c>
      <c r="C126" s="159" t="s">
        <v>406</v>
      </c>
      <c r="D126" s="111" t="s">
        <v>235</v>
      </c>
      <c r="E126" s="112">
        <v>13520</v>
      </c>
      <c r="F126" s="28">
        <v>2.17</v>
      </c>
      <c r="G126" s="44">
        <v>1</v>
      </c>
      <c r="H126" s="112">
        <v>1.4</v>
      </c>
      <c r="I126" s="112">
        <v>1.68</v>
      </c>
      <c r="J126" s="112">
        <v>2.23</v>
      </c>
      <c r="K126" s="112">
        <v>2.57</v>
      </c>
      <c r="L126" s="40">
        <v>0</v>
      </c>
      <c r="M126" s="30">
        <f t="shared" si="193"/>
        <v>0</v>
      </c>
      <c r="N126" s="36">
        <v>0</v>
      </c>
      <c r="O126" s="30">
        <f t="shared" si="194"/>
        <v>0</v>
      </c>
      <c r="P126" s="36">
        <v>0</v>
      </c>
      <c r="Q126" s="30">
        <f t="shared" si="195"/>
        <v>0</v>
      </c>
      <c r="R126" s="36">
        <v>0</v>
      </c>
      <c r="S126" s="30">
        <f t="shared" si="196"/>
        <v>0</v>
      </c>
      <c r="T126" s="36">
        <v>0</v>
      </c>
      <c r="U126" s="30">
        <f t="shared" si="197"/>
        <v>0</v>
      </c>
      <c r="V126" s="36"/>
      <c r="W126" s="33">
        <f t="shared" si="198"/>
        <v>0</v>
      </c>
      <c r="X126" s="41"/>
      <c r="Y126" s="30">
        <f t="shared" si="199"/>
        <v>0</v>
      </c>
      <c r="Z126" s="36">
        <v>0</v>
      </c>
      <c r="AA126" s="30">
        <f t="shared" si="200"/>
        <v>0</v>
      </c>
      <c r="AB126" s="36">
        <v>0</v>
      </c>
      <c r="AC126" s="30">
        <f t="shared" si="201"/>
        <v>0</v>
      </c>
      <c r="AD126" s="33">
        <v>20</v>
      </c>
      <c r="AE126" s="30">
        <f t="shared" si="202"/>
        <v>821475.2</v>
      </c>
      <c r="AF126" s="36">
        <v>0</v>
      </c>
      <c r="AG126" s="30">
        <f t="shared" si="203"/>
        <v>0</v>
      </c>
      <c r="AH126" s="36">
        <v>0</v>
      </c>
      <c r="AI126" s="30">
        <f t="shared" si="204"/>
        <v>0</v>
      </c>
      <c r="AJ126" s="41"/>
      <c r="AK126" s="30">
        <f t="shared" si="205"/>
        <v>0</v>
      </c>
      <c r="AL126" s="36"/>
      <c r="AM126" s="33">
        <f t="shared" si="206"/>
        <v>0</v>
      </c>
      <c r="AN126" s="36">
        <v>0</v>
      </c>
      <c r="AO126" s="30">
        <f t="shared" si="207"/>
        <v>0</v>
      </c>
      <c r="AP126" s="36">
        <v>0</v>
      </c>
      <c r="AQ126" s="30">
        <f t="shared" si="208"/>
        <v>0</v>
      </c>
      <c r="AR126" s="36"/>
      <c r="AS126" s="30">
        <f t="shared" si="209"/>
        <v>0</v>
      </c>
      <c r="AT126" s="36"/>
      <c r="AU126" s="30">
        <f t="shared" si="210"/>
        <v>0</v>
      </c>
      <c r="AV126" s="36"/>
      <c r="AW126" s="30">
        <f t="shared" si="211"/>
        <v>0</v>
      </c>
      <c r="AX126" s="36">
        <v>0</v>
      </c>
      <c r="AY126" s="30">
        <f t="shared" si="212"/>
        <v>0</v>
      </c>
      <c r="AZ126" s="36">
        <v>0</v>
      </c>
      <c r="BA126" s="30">
        <f t="shared" si="213"/>
        <v>0</v>
      </c>
      <c r="BB126" s="36">
        <v>0</v>
      </c>
      <c r="BC126" s="30">
        <f t="shared" si="214"/>
        <v>0</v>
      </c>
      <c r="BD126" s="36">
        <v>0</v>
      </c>
      <c r="BE126" s="30">
        <f t="shared" si="215"/>
        <v>0</v>
      </c>
      <c r="BF126" s="36">
        <v>0</v>
      </c>
      <c r="BG126" s="30">
        <f t="shared" si="216"/>
        <v>0</v>
      </c>
      <c r="BH126" s="36"/>
      <c r="BI126" s="30">
        <f t="shared" si="217"/>
        <v>0</v>
      </c>
      <c r="BJ126" s="36">
        <v>0</v>
      </c>
      <c r="BK126" s="30">
        <f t="shared" si="218"/>
        <v>0</v>
      </c>
      <c r="BL126" s="36">
        <v>0</v>
      </c>
      <c r="BM126" s="30">
        <f t="shared" si="219"/>
        <v>0</v>
      </c>
      <c r="BN126" s="48">
        <v>0</v>
      </c>
      <c r="BO126" s="30">
        <f t="shared" si="220"/>
        <v>0</v>
      </c>
      <c r="BP126" s="36">
        <v>0</v>
      </c>
      <c r="BQ126" s="30">
        <f t="shared" si="221"/>
        <v>0</v>
      </c>
      <c r="BR126" s="36">
        <v>0</v>
      </c>
      <c r="BS126" s="30">
        <f t="shared" si="222"/>
        <v>0</v>
      </c>
      <c r="BT126" s="36">
        <v>0</v>
      </c>
      <c r="BU126" s="30">
        <f t="shared" si="223"/>
        <v>0</v>
      </c>
      <c r="BV126" s="36">
        <v>0</v>
      </c>
      <c r="BW126" s="30">
        <f t="shared" si="224"/>
        <v>0</v>
      </c>
      <c r="BX126" s="36"/>
      <c r="BY126" s="30">
        <f t="shared" si="225"/>
        <v>0</v>
      </c>
      <c r="BZ126" s="36">
        <v>0</v>
      </c>
      <c r="CA126" s="30">
        <f t="shared" si="226"/>
        <v>0</v>
      </c>
      <c r="CB126" s="36">
        <v>0</v>
      </c>
      <c r="CC126" s="30">
        <f t="shared" si="227"/>
        <v>0</v>
      </c>
      <c r="CD126" s="36">
        <v>0</v>
      </c>
      <c r="CE126" s="30">
        <f t="shared" si="228"/>
        <v>0</v>
      </c>
      <c r="CF126" s="36">
        <v>0</v>
      </c>
      <c r="CG126" s="30">
        <f t="shared" si="229"/>
        <v>0</v>
      </c>
      <c r="CH126" s="36"/>
      <c r="CI126" s="30">
        <f t="shared" si="230"/>
        <v>0</v>
      </c>
      <c r="CJ126" s="36"/>
      <c r="CK126" s="30">
        <f t="shared" si="231"/>
        <v>0</v>
      </c>
      <c r="CL126" s="36">
        <v>0</v>
      </c>
      <c r="CM126" s="30">
        <f t="shared" si="232"/>
        <v>0</v>
      </c>
      <c r="CN126" s="36">
        <v>0</v>
      </c>
      <c r="CO126" s="30">
        <f t="shared" si="233"/>
        <v>0</v>
      </c>
      <c r="CP126" s="36">
        <v>0</v>
      </c>
      <c r="CQ126" s="30">
        <f t="shared" si="234"/>
        <v>0</v>
      </c>
      <c r="CR126" s="33"/>
      <c r="CS126" s="30">
        <f t="shared" si="235"/>
        <v>0</v>
      </c>
      <c r="CT126" s="33"/>
      <c r="CU126" s="30"/>
      <c r="CV126" s="85">
        <f t="shared" si="236"/>
        <v>20</v>
      </c>
      <c r="CW126" s="85">
        <f t="shared" si="236"/>
        <v>821475.2</v>
      </c>
    </row>
    <row r="127" spans="1:101" s="4" customFormat="1" ht="30" x14ac:dyDescent="0.25">
      <c r="A127" s="43"/>
      <c r="B127" s="43">
        <v>90</v>
      </c>
      <c r="C127" s="159" t="s">
        <v>407</v>
      </c>
      <c r="D127" s="111" t="s">
        <v>236</v>
      </c>
      <c r="E127" s="112">
        <v>13520</v>
      </c>
      <c r="F127" s="28">
        <v>3.84</v>
      </c>
      <c r="G127" s="97">
        <v>0.8</v>
      </c>
      <c r="H127" s="112">
        <v>1.4</v>
      </c>
      <c r="I127" s="112">
        <v>1.68</v>
      </c>
      <c r="J127" s="112">
        <v>2.23</v>
      </c>
      <c r="K127" s="112">
        <v>2.57</v>
      </c>
      <c r="L127" s="40">
        <v>0</v>
      </c>
      <c r="M127" s="30">
        <f t="shared" si="193"/>
        <v>0</v>
      </c>
      <c r="N127" s="36">
        <v>0</v>
      </c>
      <c r="O127" s="30">
        <f t="shared" si="194"/>
        <v>0</v>
      </c>
      <c r="P127" s="36">
        <v>0</v>
      </c>
      <c r="Q127" s="30">
        <f t="shared" si="195"/>
        <v>0</v>
      </c>
      <c r="R127" s="36">
        <v>0</v>
      </c>
      <c r="S127" s="30">
        <f t="shared" si="196"/>
        <v>0</v>
      </c>
      <c r="T127" s="36">
        <v>0</v>
      </c>
      <c r="U127" s="30">
        <f t="shared" si="197"/>
        <v>0</v>
      </c>
      <c r="V127" s="36"/>
      <c r="W127" s="33">
        <f t="shared" si="198"/>
        <v>0</v>
      </c>
      <c r="X127" s="41"/>
      <c r="Y127" s="30">
        <f t="shared" si="199"/>
        <v>0</v>
      </c>
      <c r="Z127" s="36">
        <v>0</v>
      </c>
      <c r="AA127" s="30">
        <f t="shared" si="200"/>
        <v>0</v>
      </c>
      <c r="AB127" s="36">
        <v>0</v>
      </c>
      <c r="AC127" s="30">
        <f t="shared" si="201"/>
        <v>0</v>
      </c>
      <c r="AD127" s="33">
        <v>60</v>
      </c>
      <c r="AE127" s="30">
        <f t="shared" si="202"/>
        <v>3488808.9599999995</v>
      </c>
      <c r="AF127" s="36">
        <v>0</v>
      </c>
      <c r="AG127" s="30">
        <f t="shared" si="203"/>
        <v>0</v>
      </c>
      <c r="AH127" s="36">
        <v>0</v>
      </c>
      <c r="AI127" s="30">
        <f t="shared" si="204"/>
        <v>0</v>
      </c>
      <c r="AJ127" s="41"/>
      <c r="AK127" s="30">
        <f t="shared" si="205"/>
        <v>0</v>
      </c>
      <c r="AL127" s="36"/>
      <c r="AM127" s="33">
        <f t="shared" si="206"/>
        <v>0</v>
      </c>
      <c r="AN127" s="36">
        <v>0</v>
      </c>
      <c r="AO127" s="30">
        <f t="shared" si="207"/>
        <v>0</v>
      </c>
      <c r="AP127" s="36">
        <v>0</v>
      </c>
      <c r="AQ127" s="30">
        <f t="shared" si="208"/>
        <v>0</v>
      </c>
      <c r="AR127" s="36"/>
      <c r="AS127" s="30">
        <f t="shared" si="209"/>
        <v>0</v>
      </c>
      <c r="AT127" s="36"/>
      <c r="AU127" s="30">
        <f t="shared" si="210"/>
        <v>0</v>
      </c>
      <c r="AV127" s="36"/>
      <c r="AW127" s="30">
        <f t="shared" si="211"/>
        <v>0</v>
      </c>
      <c r="AX127" s="36">
        <v>0</v>
      </c>
      <c r="AY127" s="30">
        <f t="shared" si="212"/>
        <v>0</v>
      </c>
      <c r="AZ127" s="36">
        <v>0</v>
      </c>
      <c r="BA127" s="30">
        <f t="shared" si="213"/>
        <v>0</v>
      </c>
      <c r="BB127" s="36">
        <v>0</v>
      </c>
      <c r="BC127" s="30">
        <f t="shared" si="214"/>
        <v>0</v>
      </c>
      <c r="BD127" s="36">
        <v>0</v>
      </c>
      <c r="BE127" s="30">
        <f t="shared" si="215"/>
        <v>0</v>
      </c>
      <c r="BF127" s="36">
        <v>0</v>
      </c>
      <c r="BG127" s="30">
        <f t="shared" si="216"/>
        <v>0</v>
      </c>
      <c r="BH127" s="36"/>
      <c r="BI127" s="30">
        <f t="shared" si="217"/>
        <v>0</v>
      </c>
      <c r="BJ127" s="36">
        <v>0</v>
      </c>
      <c r="BK127" s="30">
        <f t="shared" si="218"/>
        <v>0</v>
      </c>
      <c r="BL127" s="36">
        <v>0</v>
      </c>
      <c r="BM127" s="30">
        <f t="shared" si="219"/>
        <v>0</v>
      </c>
      <c r="BN127" s="48">
        <v>0</v>
      </c>
      <c r="BO127" s="30">
        <f t="shared" si="220"/>
        <v>0</v>
      </c>
      <c r="BP127" s="36">
        <v>0</v>
      </c>
      <c r="BQ127" s="30">
        <f t="shared" si="221"/>
        <v>0</v>
      </c>
      <c r="BR127" s="36">
        <v>0</v>
      </c>
      <c r="BS127" s="30">
        <f t="shared" si="222"/>
        <v>0</v>
      </c>
      <c r="BT127" s="36">
        <v>0</v>
      </c>
      <c r="BU127" s="30">
        <f t="shared" si="223"/>
        <v>0</v>
      </c>
      <c r="BV127" s="36">
        <v>0</v>
      </c>
      <c r="BW127" s="30">
        <f t="shared" si="224"/>
        <v>0</v>
      </c>
      <c r="BX127" s="36"/>
      <c r="BY127" s="30">
        <f t="shared" si="225"/>
        <v>0</v>
      </c>
      <c r="BZ127" s="36">
        <v>0</v>
      </c>
      <c r="CA127" s="30">
        <f t="shared" si="226"/>
        <v>0</v>
      </c>
      <c r="CB127" s="36">
        <v>0</v>
      </c>
      <c r="CC127" s="30">
        <f t="shared" si="227"/>
        <v>0</v>
      </c>
      <c r="CD127" s="36">
        <v>0</v>
      </c>
      <c r="CE127" s="30">
        <f t="shared" si="228"/>
        <v>0</v>
      </c>
      <c r="CF127" s="36">
        <v>0</v>
      </c>
      <c r="CG127" s="30">
        <f t="shared" si="229"/>
        <v>0</v>
      </c>
      <c r="CH127" s="36"/>
      <c r="CI127" s="30">
        <f t="shared" si="230"/>
        <v>0</v>
      </c>
      <c r="CJ127" s="36"/>
      <c r="CK127" s="30">
        <f t="shared" si="231"/>
        <v>0</v>
      </c>
      <c r="CL127" s="36">
        <v>0</v>
      </c>
      <c r="CM127" s="30">
        <f t="shared" si="232"/>
        <v>0</v>
      </c>
      <c r="CN127" s="36">
        <v>0</v>
      </c>
      <c r="CO127" s="30">
        <f t="shared" si="233"/>
        <v>0</v>
      </c>
      <c r="CP127" s="36">
        <v>0</v>
      </c>
      <c r="CQ127" s="30">
        <f t="shared" si="234"/>
        <v>0</v>
      </c>
      <c r="CR127" s="33"/>
      <c r="CS127" s="30">
        <f t="shared" si="235"/>
        <v>0</v>
      </c>
      <c r="CT127" s="33"/>
      <c r="CU127" s="30"/>
      <c r="CV127" s="85">
        <f t="shared" si="236"/>
        <v>60</v>
      </c>
      <c r="CW127" s="85">
        <f t="shared" si="236"/>
        <v>3488808.9599999995</v>
      </c>
    </row>
    <row r="128" spans="1:101" s="83" customFormat="1" x14ac:dyDescent="0.25">
      <c r="A128" s="80">
        <v>22</v>
      </c>
      <c r="B128" s="80"/>
      <c r="C128" s="160"/>
      <c r="D128" s="110" t="s">
        <v>237</v>
      </c>
      <c r="E128" s="112">
        <v>13520</v>
      </c>
      <c r="F128" s="45">
        <v>0.93</v>
      </c>
      <c r="G128" s="26">
        <v>1</v>
      </c>
      <c r="H128" s="119">
        <v>1.4</v>
      </c>
      <c r="I128" s="119">
        <v>1.68</v>
      </c>
      <c r="J128" s="119">
        <v>2.23</v>
      </c>
      <c r="K128" s="119">
        <v>2.57</v>
      </c>
      <c r="L128" s="46">
        <f>SUM(L129:L130)</f>
        <v>0</v>
      </c>
      <c r="M128" s="46">
        <f t="shared" ref="M128:BX128" si="237">SUM(M129:M130)</f>
        <v>0</v>
      </c>
      <c r="N128" s="46">
        <f t="shared" si="237"/>
        <v>0</v>
      </c>
      <c r="O128" s="46">
        <f t="shared" si="237"/>
        <v>0</v>
      </c>
      <c r="P128" s="46">
        <f t="shared" si="237"/>
        <v>0</v>
      </c>
      <c r="Q128" s="46">
        <f t="shared" si="237"/>
        <v>0</v>
      </c>
      <c r="R128" s="46">
        <f t="shared" si="237"/>
        <v>0</v>
      </c>
      <c r="S128" s="46">
        <f t="shared" si="237"/>
        <v>0</v>
      </c>
      <c r="T128" s="46">
        <f t="shared" si="237"/>
        <v>0</v>
      </c>
      <c r="U128" s="46">
        <f t="shared" si="237"/>
        <v>0</v>
      </c>
      <c r="V128" s="46">
        <f t="shared" si="237"/>
        <v>0</v>
      </c>
      <c r="W128" s="46">
        <f t="shared" si="237"/>
        <v>0</v>
      </c>
      <c r="X128" s="46">
        <f t="shared" si="237"/>
        <v>0</v>
      </c>
      <c r="Y128" s="46">
        <f t="shared" si="237"/>
        <v>0</v>
      </c>
      <c r="Z128" s="46">
        <f t="shared" si="237"/>
        <v>0</v>
      </c>
      <c r="AA128" s="46">
        <f t="shared" si="237"/>
        <v>0</v>
      </c>
      <c r="AB128" s="46">
        <f t="shared" si="237"/>
        <v>0</v>
      </c>
      <c r="AC128" s="46">
        <f t="shared" si="237"/>
        <v>0</v>
      </c>
      <c r="AD128" s="46">
        <f t="shared" si="237"/>
        <v>0</v>
      </c>
      <c r="AE128" s="46">
        <f t="shared" si="237"/>
        <v>0</v>
      </c>
      <c r="AF128" s="46">
        <f t="shared" si="237"/>
        <v>0</v>
      </c>
      <c r="AG128" s="46">
        <f t="shared" si="237"/>
        <v>0</v>
      </c>
      <c r="AH128" s="46">
        <f t="shared" si="237"/>
        <v>0</v>
      </c>
      <c r="AI128" s="46">
        <f t="shared" si="237"/>
        <v>0</v>
      </c>
      <c r="AJ128" s="46">
        <f t="shared" si="237"/>
        <v>32</v>
      </c>
      <c r="AK128" s="46">
        <f t="shared" si="237"/>
        <v>592824.96</v>
      </c>
      <c r="AL128" s="46">
        <f t="shared" si="237"/>
        <v>0</v>
      </c>
      <c r="AM128" s="46">
        <f t="shared" si="237"/>
        <v>0</v>
      </c>
      <c r="AN128" s="46">
        <f t="shared" si="237"/>
        <v>0</v>
      </c>
      <c r="AO128" s="46">
        <f t="shared" si="237"/>
        <v>0</v>
      </c>
      <c r="AP128" s="46">
        <f t="shared" si="237"/>
        <v>0</v>
      </c>
      <c r="AQ128" s="46">
        <f t="shared" si="237"/>
        <v>0</v>
      </c>
      <c r="AR128" s="46">
        <f t="shared" si="237"/>
        <v>0</v>
      </c>
      <c r="AS128" s="46">
        <f t="shared" si="237"/>
        <v>0</v>
      </c>
      <c r="AT128" s="46">
        <f t="shared" si="237"/>
        <v>0</v>
      </c>
      <c r="AU128" s="46">
        <f t="shared" si="237"/>
        <v>0</v>
      </c>
      <c r="AV128" s="46">
        <f t="shared" si="237"/>
        <v>0</v>
      </c>
      <c r="AW128" s="46">
        <f t="shared" si="237"/>
        <v>0</v>
      </c>
      <c r="AX128" s="46">
        <f t="shared" si="237"/>
        <v>0</v>
      </c>
      <c r="AY128" s="46">
        <f t="shared" si="237"/>
        <v>0</v>
      </c>
      <c r="AZ128" s="46">
        <f t="shared" si="237"/>
        <v>24</v>
      </c>
      <c r="BA128" s="46">
        <f t="shared" si="237"/>
        <v>404302.08000000002</v>
      </c>
      <c r="BB128" s="46">
        <f t="shared" si="237"/>
        <v>0</v>
      </c>
      <c r="BC128" s="46">
        <f t="shared" si="237"/>
        <v>0</v>
      </c>
      <c r="BD128" s="46">
        <f t="shared" si="237"/>
        <v>0</v>
      </c>
      <c r="BE128" s="46">
        <f t="shared" si="237"/>
        <v>0</v>
      </c>
      <c r="BF128" s="46">
        <f t="shared" si="237"/>
        <v>0</v>
      </c>
      <c r="BG128" s="46">
        <f t="shared" si="237"/>
        <v>0</v>
      </c>
      <c r="BH128" s="46">
        <f t="shared" si="237"/>
        <v>19</v>
      </c>
      <c r="BI128" s="46">
        <f t="shared" si="237"/>
        <v>320072.48</v>
      </c>
      <c r="BJ128" s="46">
        <f t="shared" si="237"/>
        <v>0</v>
      </c>
      <c r="BK128" s="46">
        <f t="shared" si="237"/>
        <v>0</v>
      </c>
      <c r="BL128" s="46">
        <f t="shared" si="237"/>
        <v>0</v>
      </c>
      <c r="BM128" s="46">
        <f t="shared" si="237"/>
        <v>0</v>
      </c>
      <c r="BN128" s="46">
        <f t="shared" si="237"/>
        <v>0</v>
      </c>
      <c r="BO128" s="46">
        <f t="shared" si="237"/>
        <v>0</v>
      </c>
      <c r="BP128" s="46">
        <f t="shared" si="237"/>
        <v>0</v>
      </c>
      <c r="BQ128" s="46">
        <f t="shared" si="237"/>
        <v>0</v>
      </c>
      <c r="BR128" s="46">
        <f t="shared" si="237"/>
        <v>20</v>
      </c>
      <c r="BS128" s="46">
        <f t="shared" si="237"/>
        <v>726835.19999999995</v>
      </c>
      <c r="BT128" s="46">
        <f t="shared" si="237"/>
        <v>20</v>
      </c>
      <c r="BU128" s="46">
        <f t="shared" si="237"/>
        <v>404302.07999999996</v>
      </c>
      <c r="BV128" s="46">
        <f t="shared" si="237"/>
        <v>24</v>
      </c>
      <c r="BW128" s="46">
        <f t="shared" si="237"/>
        <v>485162.49599999998</v>
      </c>
      <c r="BX128" s="46">
        <f t="shared" si="237"/>
        <v>0</v>
      </c>
      <c r="BY128" s="46">
        <f t="shared" ref="BY128:CW128" si="238">SUM(BY129:BY130)</f>
        <v>0</v>
      </c>
      <c r="BZ128" s="46">
        <f t="shared" si="238"/>
        <v>17</v>
      </c>
      <c r="CA128" s="46">
        <f t="shared" si="238"/>
        <v>343656.76799999998</v>
      </c>
      <c r="CB128" s="46">
        <f t="shared" si="238"/>
        <v>0</v>
      </c>
      <c r="CC128" s="46">
        <f t="shared" si="238"/>
        <v>0</v>
      </c>
      <c r="CD128" s="46">
        <f t="shared" si="238"/>
        <v>5</v>
      </c>
      <c r="CE128" s="46">
        <f t="shared" si="238"/>
        <v>101075.51999999999</v>
      </c>
      <c r="CF128" s="46">
        <f t="shared" si="238"/>
        <v>5</v>
      </c>
      <c r="CG128" s="46">
        <f t="shared" si="238"/>
        <v>101075.51999999999</v>
      </c>
      <c r="CH128" s="46">
        <f t="shared" si="238"/>
        <v>0</v>
      </c>
      <c r="CI128" s="46">
        <f t="shared" si="238"/>
        <v>0</v>
      </c>
      <c r="CJ128" s="46">
        <f t="shared" si="238"/>
        <v>5</v>
      </c>
      <c r="CK128" s="46">
        <f t="shared" si="238"/>
        <v>101075.51999999999</v>
      </c>
      <c r="CL128" s="46">
        <f t="shared" si="238"/>
        <v>0</v>
      </c>
      <c r="CM128" s="46">
        <f t="shared" si="238"/>
        <v>0</v>
      </c>
      <c r="CN128" s="46">
        <f t="shared" si="238"/>
        <v>0</v>
      </c>
      <c r="CO128" s="46">
        <f t="shared" si="238"/>
        <v>0</v>
      </c>
      <c r="CP128" s="46">
        <f t="shared" si="238"/>
        <v>0</v>
      </c>
      <c r="CQ128" s="46">
        <f t="shared" si="238"/>
        <v>0</v>
      </c>
      <c r="CR128" s="46">
        <f t="shared" si="238"/>
        <v>0</v>
      </c>
      <c r="CS128" s="46">
        <f t="shared" si="238"/>
        <v>0</v>
      </c>
      <c r="CT128" s="46">
        <f t="shared" si="238"/>
        <v>0</v>
      </c>
      <c r="CU128" s="46">
        <f t="shared" si="238"/>
        <v>0</v>
      </c>
      <c r="CV128" s="46">
        <f t="shared" si="238"/>
        <v>171</v>
      </c>
      <c r="CW128" s="46">
        <f t="shared" si="238"/>
        <v>3580382.6239999998</v>
      </c>
    </row>
    <row r="129" spans="1:101" s="4" customFormat="1" ht="45" x14ac:dyDescent="0.25">
      <c r="A129" s="43"/>
      <c r="B129" s="43">
        <v>91</v>
      </c>
      <c r="C129" s="159" t="s">
        <v>408</v>
      </c>
      <c r="D129" s="115" t="s">
        <v>238</v>
      </c>
      <c r="E129" s="112">
        <v>13520</v>
      </c>
      <c r="F129" s="28">
        <v>2.31</v>
      </c>
      <c r="G129" s="44">
        <v>1</v>
      </c>
      <c r="H129" s="112">
        <v>1.4</v>
      </c>
      <c r="I129" s="112">
        <v>1.68</v>
      </c>
      <c r="J129" s="112">
        <v>2.23</v>
      </c>
      <c r="K129" s="112">
        <v>2.57</v>
      </c>
      <c r="L129" s="40"/>
      <c r="M129" s="30">
        <f>SUM(L129*$E129*$F129*$G129*$H129*$M$10)</f>
        <v>0</v>
      </c>
      <c r="N129" s="36"/>
      <c r="O129" s="30">
        <f>SUM(N129*$E129*$F129*$G129*$H129*$O$10)</f>
        <v>0</v>
      </c>
      <c r="P129" s="36"/>
      <c r="Q129" s="30">
        <f>SUM(P129*$E129*$F129*$G129*$H129*$Q$10)</f>
        <v>0</v>
      </c>
      <c r="R129" s="36"/>
      <c r="S129" s="30">
        <f>SUM(R129*$E129*$F129*$G129*$H129*$S$10)</f>
        <v>0</v>
      </c>
      <c r="T129" s="36"/>
      <c r="U129" s="30">
        <f>SUM(T129*$E129*$F129*$G129*$H129*$U$10)</f>
        <v>0</v>
      </c>
      <c r="V129" s="36"/>
      <c r="W129" s="33">
        <f>SUM(V129*$E129*$F129*$G129*$H129*$W$10)</f>
        <v>0</v>
      </c>
      <c r="X129" s="41"/>
      <c r="Y129" s="30">
        <f>SUM(X129*$E129*$F129*$G129*$H129*$Y$10)</f>
        <v>0</v>
      </c>
      <c r="Z129" s="36"/>
      <c r="AA129" s="30">
        <f>SUM(Z129*$E129*$F129*$G129*$H129*$AA$10)</f>
        <v>0</v>
      </c>
      <c r="AB129" s="36"/>
      <c r="AC129" s="30">
        <f>SUM(AB129*$E129*$F129*$G129*$H129*$AC$10)</f>
        <v>0</v>
      </c>
      <c r="AD129" s="36"/>
      <c r="AE129" s="30">
        <f>SUM(AD129*$E129*$F129*$G129*$H129*$AE$10)</f>
        <v>0</v>
      </c>
      <c r="AF129" s="36"/>
      <c r="AG129" s="30">
        <f>AF129*$E129*$F129*$G129*$I129*$AG$10</f>
        <v>0</v>
      </c>
      <c r="AH129" s="36"/>
      <c r="AI129" s="30">
        <f>AH129*$E129*$F129*$G129*$I129*$AI$10</f>
        <v>0</v>
      </c>
      <c r="AJ129" s="41">
        <v>2</v>
      </c>
      <c r="AK129" s="30">
        <f>SUM(AJ129*$E129*$F129*$G129*$H129*$AK$10)</f>
        <v>87447.360000000001</v>
      </c>
      <c r="AL129" s="36"/>
      <c r="AM129" s="33">
        <f>SUM(AL129*$E129*$F129*$G129*$H129*$AM$10)</f>
        <v>0</v>
      </c>
      <c r="AN129" s="36"/>
      <c r="AO129" s="30">
        <f>SUM(AN129*$E129*$F129*$G129*$H129*$AO$10)</f>
        <v>0</v>
      </c>
      <c r="AP129" s="36"/>
      <c r="AQ129" s="30">
        <f>SUM(AP129*$E129*$F129*$G129*$H129*$AQ$10)</f>
        <v>0</v>
      </c>
      <c r="AR129" s="36"/>
      <c r="AS129" s="30">
        <f>SUM(AR129*$E129*$F129*$G129*$H129*$AS$10)</f>
        <v>0</v>
      </c>
      <c r="AT129" s="36"/>
      <c r="AU129" s="30">
        <f>SUM(AT129*$E129*$F129*$G129*$H129*$AU$10)</f>
        <v>0</v>
      </c>
      <c r="AV129" s="36"/>
      <c r="AW129" s="30">
        <f>SUM(AV129*$E129*$F129*$G129*$H129*$AW$10)</f>
        <v>0</v>
      </c>
      <c r="AX129" s="36"/>
      <c r="AY129" s="30">
        <f>SUM(AX129*$E129*$F129*$G129*$H129*$AY$10)</f>
        <v>0</v>
      </c>
      <c r="AZ129" s="36"/>
      <c r="BA129" s="30">
        <f>SUM(AZ129*$E129*$F129*$G129*$H129*$BA$10)</f>
        <v>0</v>
      </c>
      <c r="BB129" s="36"/>
      <c r="BC129" s="30">
        <f>SUM(BB129*$E129*$F129*$G129*$H129*$BC$10)</f>
        <v>0</v>
      </c>
      <c r="BD129" s="36"/>
      <c r="BE129" s="30">
        <f>SUM(BD129*$E129*$F129*$G129*$H129*$BE$10)</f>
        <v>0</v>
      </c>
      <c r="BF129" s="36"/>
      <c r="BG129" s="30">
        <f>SUM(BF129*$E129*$F129*$G129*$H129*$BG$10)</f>
        <v>0</v>
      </c>
      <c r="BH129" s="36"/>
      <c r="BI129" s="30">
        <f>SUM(BH129*$E129*$F129*$G129*$H129*$BI$10)</f>
        <v>0</v>
      </c>
      <c r="BJ129" s="36"/>
      <c r="BK129" s="30">
        <f>BJ129*$E129*$F129*$G129*$I129*$BK$10</f>
        <v>0</v>
      </c>
      <c r="BL129" s="36"/>
      <c r="BM129" s="30">
        <f>BL129*$E129*$F129*$G129*$I129*$BM$10</f>
        <v>0</v>
      </c>
      <c r="BN129" s="48"/>
      <c r="BO129" s="30">
        <f>BN129*$E129*$F129*$G129*$I129*$BO$10</f>
        <v>0</v>
      </c>
      <c r="BP129" s="36"/>
      <c r="BQ129" s="30">
        <f>BP129*$E129*$F129*$G129*$I129*$BQ$10</f>
        <v>0</v>
      </c>
      <c r="BR129" s="33">
        <v>10</v>
      </c>
      <c r="BS129" s="30">
        <f>BR129*$E129*$F129*$G129*$I129*$BS$10</f>
        <v>524684.16</v>
      </c>
      <c r="BT129" s="36"/>
      <c r="BU129" s="30">
        <f>BT129*$E129*$F129*$G129*$I129*$BU$10</f>
        <v>0</v>
      </c>
      <c r="BV129" s="36"/>
      <c r="BW129" s="30">
        <f>BV129*$E129*$F129*$G129*$I129*$BW$10</f>
        <v>0</v>
      </c>
      <c r="BX129" s="36"/>
      <c r="BY129" s="30">
        <f>BX129*$E129*$F129*$G129*$I129*$BY$10</f>
        <v>0</v>
      </c>
      <c r="BZ129" s="37"/>
      <c r="CA129" s="30">
        <f>BZ129*$E129*$F129*$G129*$I129*$CA$10</f>
        <v>0</v>
      </c>
      <c r="CB129" s="36"/>
      <c r="CC129" s="30">
        <f>CB129*$E129*$F129*$G129*$I129*$CC$10</f>
        <v>0</v>
      </c>
      <c r="CD129" s="36"/>
      <c r="CE129" s="30">
        <f>CD129*$E129*$F129*$G129*$I129*$CE$10</f>
        <v>0</v>
      </c>
      <c r="CF129" s="36"/>
      <c r="CG129" s="30">
        <f>CF129*$E129*$F129*$G129*$I129*$CG$10</f>
        <v>0</v>
      </c>
      <c r="CH129" s="36"/>
      <c r="CI129" s="30">
        <f>CH129*$E129*$F129*$G129*$I129*$CI$10</f>
        <v>0</v>
      </c>
      <c r="CJ129" s="36"/>
      <c r="CK129" s="30">
        <f>CJ129*$E129*$F129*$G129*$I129*$CK$10</f>
        <v>0</v>
      </c>
      <c r="CL129" s="36"/>
      <c r="CM129" s="30">
        <f>CL129*$E129*$F129*$G129*$I129*$CM$10</f>
        <v>0</v>
      </c>
      <c r="CN129" s="36"/>
      <c r="CO129" s="30">
        <f>CN129*$E129*$F129*$G129*$J129*$CO$10</f>
        <v>0</v>
      </c>
      <c r="CP129" s="36"/>
      <c r="CQ129" s="30">
        <f>CP129*$E129*$F129*$G129*$K129*$CQ$10</f>
        <v>0</v>
      </c>
      <c r="CR129" s="33"/>
      <c r="CS129" s="30">
        <f>CR129*E129*F129*G129</f>
        <v>0</v>
      </c>
      <c r="CT129" s="33"/>
      <c r="CU129" s="30"/>
      <c r="CV129" s="85">
        <f t="shared" ref="CV129:CW130" si="239">SUM(N129+L129+X129+P129+R129+Z129+V129+T129+AB129+AF129+AD129+AH129+AJ129+AN129+BJ129+BP129+AL129+AX129+AZ129+CB129+CD129+BZ129+CF129+CH129+BT129+BV129+AP129+AR129+AT129+AV129+BL129+BN129+BR129+BB129+BD129+BF129+BH129+BX129+CJ129+CL129+CN129+CP129+CR129+CT129)</f>
        <v>12</v>
      </c>
      <c r="CW129" s="85">
        <f t="shared" si="239"/>
        <v>612131.52</v>
      </c>
    </row>
    <row r="130" spans="1:101" s="4" customFormat="1" ht="30" x14ac:dyDescent="0.25">
      <c r="A130" s="43"/>
      <c r="B130" s="43">
        <v>92</v>
      </c>
      <c r="C130" s="159" t="s">
        <v>409</v>
      </c>
      <c r="D130" s="115" t="s">
        <v>239</v>
      </c>
      <c r="E130" s="112">
        <v>13520</v>
      </c>
      <c r="F130" s="28">
        <v>0.89</v>
      </c>
      <c r="G130" s="44">
        <v>1</v>
      </c>
      <c r="H130" s="112">
        <v>1.4</v>
      </c>
      <c r="I130" s="112">
        <v>1.68</v>
      </c>
      <c r="J130" s="112">
        <v>2.23</v>
      </c>
      <c r="K130" s="112">
        <v>2.57</v>
      </c>
      <c r="L130" s="40"/>
      <c r="M130" s="30">
        <f>SUM(L130*$E130*$F130*$G130*$H130*$M$10)</f>
        <v>0</v>
      </c>
      <c r="N130" s="36"/>
      <c r="O130" s="30">
        <f>SUM(N130*$E130*$F130*$G130*$H130*$O$10)</f>
        <v>0</v>
      </c>
      <c r="P130" s="36"/>
      <c r="Q130" s="30">
        <f>SUM(P130*$E130*$F130*$G130*$H130*$Q$10)</f>
        <v>0</v>
      </c>
      <c r="R130" s="36"/>
      <c r="S130" s="30">
        <f>SUM(R130*$E130*$F130*$G130*$H130*$S$10)</f>
        <v>0</v>
      </c>
      <c r="T130" s="36"/>
      <c r="U130" s="30">
        <f>SUM(T130*$E130*$F130*$G130*$H130*$U$10)</f>
        <v>0</v>
      </c>
      <c r="V130" s="36"/>
      <c r="W130" s="33">
        <f>SUM(V130*$E130*$F130*$G130*$H130*$W$10)</f>
        <v>0</v>
      </c>
      <c r="X130" s="41"/>
      <c r="Y130" s="30">
        <f>SUM(X130*$E130*$F130*$G130*$H130*$Y$10)</f>
        <v>0</v>
      </c>
      <c r="Z130" s="36"/>
      <c r="AA130" s="30">
        <f>SUM(Z130*$E130*$F130*$G130*$H130*$AA$10)</f>
        <v>0</v>
      </c>
      <c r="AB130" s="36"/>
      <c r="AC130" s="30">
        <f>SUM(AB130*$E130*$F130*$G130*$H130*$AC$10)</f>
        <v>0</v>
      </c>
      <c r="AD130" s="36"/>
      <c r="AE130" s="30">
        <f>SUM(AD130*$E130*$F130*$G130*$H130*$AE$10)</f>
        <v>0</v>
      </c>
      <c r="AF130" s="36"/>
      <c r="AG130" s="30">
        <f>AF130*$E130*$F130*$G130*$I130*$AG$10</f>
        <v>0</v>
      </c>
      <c r="AH130" s="36"/>
      <c r="AI130" s="30">
        <f>AH130*$E130*$F130*$G130*$I130*$AI$10</f>
        <v>0</v>
      </c>
      <c r="AJ130" s="41">
        <v>30</v>
      </c>
      <c r="AK130" s="30">
        <f>SUM(AJ130*$E130*$F130*$G130*$H130*$AK$10)</f>
        <v>505377.6</v>
      </c>
      <c r="AL130" s="36"/>
      <c r="AM130" s="33">
        <f>SUM(AL130*$E130*$F130*$G130*$H130*$AM$10)</f>
        <v>0</v>
      </c>
      <c r="AN130" s="36"/>
      <c r="AO130" s="30">
        <f>SUM(AN130*$E130*$F130*$G130*$H130*$AO$10)</f>
        <v>0</v>
      </c>
      <c r="AP130" s="36"/>
      <c r="AQ130" s="30">
        <f>SUM(AP130*$E130*$F130*$G130*$H130*$AQ$10)</f>
        <v>0</v>
      </c>
      <c r="AR130" s="36"/>
      <c r="AS130" s="30">
        <f>SUM(AR130*$E130*$F130*$G130*$H130*$AS$10)</f>
        <v>0</v>
      </c>
      <c r="AT130" s="36"/>
      <c r="AU130" s="30">
        <f>SUM(AT130*$E130*$F130*$G130*$H130*$AU$10)</f>
        <v>0</v>
      </c>
      <c r="AV130" s="36"/>
      <c r="AW130" s="30">
        <f>SUM(AV130*$E130*$F130*$G130*$H130*$AW$10)</f>
        <v>0</v>
      </c>
      <c r="AX130" s="36"/>
      <c r="AY130" s="30">
        <f>SUM(AX130*$E130*$F130*$G130*$H130*$AY$10)</f>
        <v>0</v>
      </c>
      <c r="AZ130" s="36">
        <v>24</v>
      </c>
      <c r="BA130" s="30">
        <f>SUM(AZ130*$E130*$F130*$G130*$H130*$BA$10)</f>
        <v>404302.08000000002</v>
      </c>
      <c r="BB130" s="36"/>
      <c r="BC130" s="30">
        <f>SUM(BB130*$E130*$F130*$G130*$H130*$BC$10)</f>
        <v>0</v>
      </c>
      <c r="BD130" s="36"/>
      <c r="BE130" s="30">
        <f>SUM(BD130*$E130*$F130*$G130*$H130*$BE$10)</f>
        <v>0</v>
      </c>
      <c r="BF130" s="36"/>
      <c r="BG130" s="30">
        <f>SUM(BF130*$E130*$F130*$G130*$H130*$BG$10)</f>
        <v>0</v>
      </c>
      <c r="BH130" s="36">
        <v>19</v>
      </c>
      <c r="BI130" s="30">
        <f>SUM(BH130*$E130*$F130*$G130*$H130*$BI$10)</f>
        <v>320072.48</v>
      </c>
      <c r="BJ130" s="36"/>
      <c r="BK130" s="30">
        <f>BJ130*$E130*$F130*$G130*$I130*$BK$10</f>
        <v>0</v>
      </c>
      <c r="BL130" s="36"/>
      <c r="BM130" s="30">
        <f>BL130*$E130*$F130*$G130*$I130*$BM$10</f>
        <v>0</v>
      </c>
      <c r="BN130" s="48"/>
      <c r="BO130" s="30">
        <f>BN130*$E130*$F130*$G130*$I130*$BO$10</f>
        <v>0</v>
      </c>
      <c r="BP130" s="37"/>
      <c r="BQ130" s="30">
        <f>BP130*$E130*$F130*$G130*$I130*$BQ$10</f>
        <v>0</v>
      </c>
      <c r="BR130" s="33">
        <v>10</v>
      </c>
      <c r="BS130" s="30">
        <f>BR130*$E130*$F130*$G130*$I130*$BS$10</f>
        <v>202151.03999999998</v>
      </c>
      <c r="BT130" s="37">
        <v>20</v>
      </c>
      <c r="BU130" s="30">
        <f>BT130*$E130*$F130*$G130*$I130*$BU$10</f>
        <v>404302.07999999996</v>
      </c>
      <c r="BV130" s="36">
        <v>24</v>
      </c>
      <c r="BW130" s="30">
        <f>BV130*$E130*$F130*$G130*$I130*$BW$10</f>
        <v>485162.49599999998</v>
      </c>
      <c r="BX130" s="36"/>
      <c r="BY130" s="30">
        <f>BX130*$E130*$F130*$G130*$I130*$BY$10</f>
        <v>0</v>
      </c>
      <c r="BZ130" s="37">
        <v>17</v>
      </c>
      <c r="CA130" s="30">
        <f>BZ130*$E130*$F130*$G130*$I130*$CA$10</f>
        <v>343656.76799999998</v>
      </c>
      <c r="CB130" s="36"/>
      <c r="CC130" s="30">
        <f>CB130*$E130*$F130*$G130*$I130*$CC$10</f>
        <v>0</v>
      </c>
      <c r="CD130" s="36">
        <v>5</v>
      </c>
      <c r="CE130" s="30">
        <f>CD130*$E130*$F130*$G130*$I130*$CE$10</f>
        <v>101075.51999999999</v>
      </c>
      <c r="CF130" s="36">
        <v>5</v>
      </c>
      <c r="CG130" s="30">
        <f>CF130*$E130*$F130*$G130*$I130*$CG$10</f>
        <v>101075.51999999999</v>
      </c>
      <c r="CH130" s="36"/>
      <c r="CI130" s="30">
        <f>CH130*$E130*$F130*$G130*$I130*$CI$10</f>
        <v>0</v>
      </c>
      <c r="CJ130" s="36">
        <v>5</v>
      </c>
      <c r="CK130" s="30">
        <f>CJ130*$E130*$F130*$G130*$I130*$CK$10</f>
        <v>101075.51999999999</v>
      </c>
      <c r="CL130" s="36"/>
      <c r="CM130" s="30">
        <f>CL130*$E130*$F130*$G130*$I130*$CM$10</f>
        <v>0</v>
      </c>
      <c r="CN130" s="37"/>
      <c r="CO130" s="30">
        <f>CN130*$E130*$F130*$G130*$J130*$CO$10</f>
        <v>0</v>
      </c>
      <c r="CP130" s="37"/>
      <c r="CQ130" s="30">
        <f>CP130*$E130*$F130*$G130*$K130*$CQ$10</f>
        <v>0</v>
      </c>
      <c r="CR130" s="33"/>
      <c r="CS130" s="30">
        <f>CR130*E130*F130*G130</f>
        <v>0</v>
      </c>
      <c r="CT130" s="33"/>
      <c r="CU130" s="30"/>
      <c r="CV130" s="85">
        <f t="shared" si="239"/>
        <v>159</v>
      </c>
      <c r="CW130" s="85">
        <f t="shared" si="239"/>
        <v>2968251.1039999998</v>
      </c>
    </row>
    <row r="131" spans="1:101" s="83" customFormat="1" x14ac:dyDescent="0.25">
      <c r="A131" s="80">
        <v>23</v>
      </c>
      <c r="B131" s="80"/>
      <c r="C131" s="160"/>
      <c r="D131" s="110" t="s">
        <v>240</v>
      </c>
      <c r="E131" s="112">
        <v>13520</v>
      </c>
      <c r="F131" s="45">
        <v>0.9</v>
      </c>
      <c r="G131" s="26">
        <v>1</v>
      </c>
      <c r="H131" s="119">
        <v>1.4</v>
      </c>
      <c r="I131" s="119">
        <v>1.68</v>
      </c>
      <c r="J131" s="119">
        <v>2.23</v>
      </c>
      <c r="K131" s="119">
        <v>2.57</v>
      </c>
      <c r="L131" s="46">
        <f>L132</f>
        <v>0</v>
      </c>
      <c r="M131" s="46">
        <f t="shared" ref="M131:BX131" si="240">M132</f>
        <v>0</v>
      </c>
      <c r="N131" s="46">
        <f t="shared" si="240"/>
        <v>0</v>
      </c>
      <c r="O131" s="46">
        <f t="shared" si="240"/>
        <v>0</v>
      </c>
      <c r="P131" s="46">
        <f t="shared" si="240"/>
        <v>0</v>
      </c>
      <c r="Q131" s="46">
        <f t="shared" si="240"/>
        <v>0</v>
      </c>
      <c r="R131" s="46">
        <f t="shared" si="240"/>
        <v>0</v>
      </c>
      <c r="S131" s="46">
        <f t="shared" si="240"/>
        <v>0</v>
      </c>
      <c r="T131" s="46">
        <f t="shared" si="240"/>
        <v>0</v>
      </c>
      <c r="U131" s="46">
        <f t="shared" si="240"/>
        <v>0</v>
      </c>
      <c r="V131" s="46">
        <f t="shared" si="240"/>
        <v>0</v>
      </c>
      <c r="W131" s="46">
        <f t="shared" si="240"/>
        <v>0</v>
      </c>
      <c r="X131" s="46">
        <f t="shared" si="240"/>
        <v>0</v>
      </c>
      <c r="Y131" s="46">
        <f t="shared" si="240"/>
        <v>0</v>
      </c>
      <c r="Z131" s="46">
        <f t="shared" si="240"/>
        <v>0</v>
      </c>
      <c r="AA131" s="46">
        <f t="shared" si="240"/>
        <v>0</v>
      </c>
      <c r="AB131" s="46">
        <f t="shared" si="240"/>
        <v>0</v>
      </c>
      <c r="AC131" s="46">
        <f t="shared" si="240"/>
        <v>0</v>
      </c>
      <c r="AD131" s="46">
        <f t="shared" si="240"/>
        <v>31</v>
      </c>
      <c r="AE131" s="46">
        <f t="shared" si="240"/>
        <v>528091.19999999995</v>
      </c>
      <c r="AF131" s="46">
        <f t="shared" si="240"/>
        <v>0</v>
      </c>
      <c r="AG131" s="46">
        <f t="shared" si="240"/>
        <v>0</v>
      </c>
      <c r="AH131" s="46">
        <f t="shared" si="240"/>
        <v>22</v>
      </c>
      <c r="AI131" s="46">
        <f t="shared" si="240"/>
        <v>449729.27999999997</v>
      </c>
      <c r="AJ131" s="46">
        <f t="shared" si="240"/>
        <v>19</v>
      </c>
      <c r="AK131" s="46">
        <f t="shared" si="240"/>
        <v>323668.8</v>
      </c>
      <c r="AL131" s="46">
        <f t="shared" si="240"/>
        <v>0</v>
      </c>
      <c r="AM131" s="46">
        <f t="shared" si="240"/>
        <v>0</v>
      </c>
      <c r="AN131" s="46">
        <f t="shared" si="240"/>
        <v>0</v>
      </c>
      <c r="AO131" s="46">
        <f t="shared" si="240"/>
        <v>0</v>
      </c>
      <c r="AP131" s="46">
        <f t="shared" si="240"/>
        <v>230</v>
      </c>
      <c r="AQ131" s="46">
        <f t="shared" si="240"/>
        <v>3918095.9999999995</v>
      </c>
      <c r="AR131" s="46">
        <f t="shared" si="240"/>
        <v>0</v>
      </c>
      <c r="AS131" s="46">
        <f t="shared" si="240"/>
        <v>0</v>
      </c>
      <c r="AT131" s="46">
        <f t="shared" si="240"/>
        <v>0</v>
      </c>
      <c r="AU131" s="46">
        <f t="shared" si="240"/>
        <v>0</v>
      </c>
      <c r="AV131" s="46">
        <f t="shared" si="240"/>
        <v>0</v>
      </c>
      <c r="AW131" s="46">
        <f t="shared" si="240"/>
        <v>0</v>
      </c>
      <c r="AX131" s="46">
        <f t="shared" si="240"/>
        <v>0</v>
      </c>
      <c r="AY131" s="46">
        <f t="shared" si="240"/>
        <v>0</v>
      </c>
      <c r="AZ131" s="46">
        <f t="shared" si="240"/>
        <v>46</v>
      </c>
      <c r="BA131" s="46">
        <f t="shared" si="240"/>
        <v>783619.2</v>
      </c>
      <c r="BB131" s="46">
        <f t="shared" si="240"/>
        <v>2</v>
      </c>
      <c r="BC131" s="46">
        <f t="shared" si="240"/>
        <v>34070.400000000001</v>
      </c>
      <c r="BD131" s="46">
        <f t="shared" si="240"/>
        <v>0</v>
      </c>
      <c r="BE131" s="46">
        <f t="shared" si="240"/>
        <v>0</v>
      </c>
      <c r="BF131" s="46">
        <f t="shared" si="240"/>
        <v>0</v>
      </c>
      <c r="BG131" s="46">
        <f t="shared" si="240"/>
        <v>0</v>
      </c>
      <c r="BH131" s="46">
        <f t="shared" si="240"/>
        <v>300</v>
      </c>
      <c r="BI131" s="46">
        <f t="shared" si="240"/>
        <v>5110560</v>
      </c>
      <c r="BJ131" s="46">
        <f t="shared" si="240"/>
        <v>0</v>
      </c>
      <c r="BK131" s="46">
        <f t="shared" si="240"/>
        <v>0</v>
      </c>
      <c r="BL131" s="46">
        <f t="shared" si="240"/>
        <v>0</v>
      </c>
      <c r="BM131" s="46">
        <f t="shared" si="240"/>
        <v>0</v>
      </c>
      <c r="BN131" s="46">
        <f t="shared" si="240"/>
        <v>0</v>
      </c>
      <c r="BO131" s="46">
        <f t="shared" si="240"/>
        <v>0</v>
      </c>
      <c r="BP131" s="46">
        <f t="shared" si="240"/>
        <v>0</v>
      </c>
      <c r="BQ131" s="46">
        <f t="shared" si="240"/>
        <v>0</v>
      </c>
      <c r="BR131" s="46">
        <f t="shared" si="240"/>
        <v>10</v>
      </c>
      <c r="BS131" s="46">
        <f t="shared" si="240"/>
        <v>204422.39999999999</v>
      </c>
      <c r="BT131" s="46">
        <f t="shared" si="240"/>
        <v>71</v>
      </c>
      <c r="BU131" s="46">
        <f t="shared" si="240"/>
        <v>1451399.04</v>
      </c>
      <c r="BV131" s="46">
        <f t="shared" si="240"/>
        <v>168</v>
      </c>
      <c r="BW131" s="46">
        <f t="shared" si="240"/>
        <v>3434296.32</v>
      </c>
      <c r="BX131" s="46">
        <f t="shared" si="240"/>
        <v>0</v>
      </c>
      <c r="BY131" s="46">
        <f t="shared" ref="BY131:CW131" si="241">BY132</f>
        <v>0</v>
      </c>
      <c r="BZ131" s="46">
        <f t="shared" si="241"/>
        <v>9</v>
      </c>
      <c r="CA131" s="46">
        <f t="shared" si="241"/>
        <v>183980.16</v>
      </c>
      <c r="CB131" s="46">
        <f t="shared" si="241"/>
        <v>0</v>
      </c>
      <c r="CC131" s="46">
        <f t="shared" si="241"/>
        <v>0</v>
      </c>
      <c r="CD131" s="46">
        <f t="shared" si="241"/>
        <v>9</v>
      </c>
      <c r="CE131" s="46">
        <f t="shared" si="241"/>
        <v>183980.16</v>
      </c>
      <c r="CF131" s="46">
        <f t="shared" si="241"/>
        <v>82</v>
      </c>
      <c r="CG131" s="46">
        <f t="shared" si="241"/>
        <v>1676263.68</v>
      </c>
      <c r="CH131" s="46">
        <f t="shared" si="241"/>
        <v>0</v>
      </c>
      <c r="CI131" s="46">
        <f t="shared" si="241"/>
        <v>0</v>
      </c>
      <c r="CJ131" s="46">
        <f t="shared" si="241"/>
        <v>29</v>
      </c>
      <c r="CK131" s="46">
        <f t="shared" si="241"/>
        <v>592824.96</v>
      </c>
      <c r="CL131" s="46">
        <f t="shared" si="241"/>
        <v>10</v>
      </c>
      <c r="CM131" s="46">
        <f t="shared" si="241"/>
        <v>204422.39999999999</v>
      </c>
      <c r="CN131" s="46">
        <f t="shared" si="241"/>
        <v>55</v>
      </c>
      <c r="CO131" s="46">
        <f t="shared" si="241"/>
        <v>1492405.2</v>
      </c>
      <c r="CP131" s="46">
        <f t="shared" si="241"/>
        <v>20</v>
      </c>
      <c r="CQ131" s="46">
        <f t="shared" si="241"/>
        <v>625435.19999999995</v>
      </c>
      <c r="CR131" s="46">
        <f t="shared" si="241"/>
        <v>0</v>
      </c>
      <c r="CS131" s="46">
        <f t="shared" si="241"/>
        <v>0</v>
      </c>
      <c r="CT131" s="46">
        <f t="shared" si="241"/>
        <v>0</v>
      </c>
      <c r="CU131" s="46">
        <f t="shared" si="241"/>
        <v>0</v>
      </c>
      <c r="CV131" s="46">
        <f t="shared" si="241"/>
        <v>1113</v>
      </c>
      <c r="CW131" s="46">
        <f t="shared" si="241"/>
        <v>21197264.399999999</v>
      </c>
    </row>
    <row r="132" spans="1:101" s="4" customFormat="1" ht="30" x14ac:dyDescent="0.25">
      <c r="A132" s="43"/>
      <c r="B132" s="43">
        <v>93</v>
      </c>
      <c r="C132" s="159" t="s">
        <v>410</v>
      </c>
      <c r="D132" s="111" t="s">
        <v>241</v>
      </c>
      <c r="E132" s="112">
        <v>13520</v>
      </c>
      <c r="F132" s="28">
        <v>0.9</v>
      </c>
      <c r="G132" s="44">
        <v>1</v>
      </c>
      <c r="H132" s="112">
        <v>1.4</v>
      </c>
      <c r="I132" s="112">
        <v>1.68</v>
      </c>
      <c r="J132" s="112">
        <v>2.23</v>
      </c>
      <c r="K132" s="112">
        <v>2.57</v>
      </c>
      <c r="L132" s="40"/>
      <c r="M132" s="30">
        <f>SUM(L132*$E132*$F132*$G132*$H132*$M$10)</f>
        <v>0</v>
      </c>
      <c r="N132" s="36"/>
      <c r="O132" s="30">
        <f>SUM(N132*$E132*$F132*$G132*$H132*$O$10)</f>
        <v>0</v>
      </c>
      <c r="P132" s="36"/>
      <c r="Q132" s="30">
        <f>SUM(P132*$E132*$F132*$G132*$H132*$Q$10)</f>
        <v>0</v>
      </c>
      <c r="R132" s="36"/>
      <c r="S132" s="30">
        <f>SUM(R132*$E132*$F132*$G132*$H132*$S$10)</f>
        <v>0</v>
      </c>
      <c r="T132" s="36"/>
      <c r="U132" s="30">
        <f>SUM(T132*$E132*$F132*$G132*$H132*$U$10)</f>
        <v>0</v>
      </c>
      <c r="V132" s="36"/>
      <c r="W132" s="33">
        <f>SUM(V132*$E132*$F132*$G132*$H132*$W$10)</f>
        <v>0</v>
      </c>
      <c r="X132" s="41"/>
      <c r="Y132" s="30">
        <f>SUM(X132*$E132*$F132*$G132*$H132*$Y$10)</f>
        <v>0</v>
      </c>
      <c r="Z132" s="33"/>
      <c r="AA132" s="30">
        <f>SUM(Z132*$E132*$F132*$G132*$H132*$AA$10)</f>
        <v>0</v>
      </c>
      <c r="AB132" s="36"/>
      <c r="AC132" s="30">
        <f>SUM(AB132*$E132*$F132*$G132*$H132*$AC$10)</f>
        <v>0</v>
      </c>
      <c r="AD132" s="36">
        <v>31</v>
      </c>
      <c r="AE132" s="30">
        <f>SUM(AD132*$E132*$F132*$G132*$H132*$AE$10)</f>
        <v>528091.19999999995</v>
      </c>
      <c r="AF132" s="36"/>
      <c r="AG132" s="30">
        <f>AF132*$E132*$F132*$G132*$I132*$AG$10</f>
        <v>0</v>
      </c>
      <c r="AH132" s="37">
        <v>22</v>
      </c>
      <c r="AI132" s="30">
        <f>AH132*$E132*$F132*$G132*$I132*$AI$10</f>
        <v>449729.27999999997</v>
      </c>
      <c r="AJ132" s="34">
        <v>19</v>
      </c>
      <c r="AK132" s="30">
        <f>SUM(AJ132*$E132*$F132*$G132*$H132*$AK$10)</f>
        <v>323668.8</v>
      </c>
      <c r="AL132" s="36"/>
      <c r="AM132" s="33">
        <f>SUM(AL132*$E132*$F132*$G132*$H132*$AM$10)</f>
        <v>0</v>
      </c>
      <c r="AN132" s="36"/>
      <c r="AO132" s="30">
        <f>SUM(AN132*$E132*$F132*$G132*$H132*$AO$10)</f>
        <v>0</v>
      </c>
      <c r="AP132" s="36">
        <v>230</v>
      </c>
      <c r="AQ132" s="30">
        <f>SUM(AP132*$E132*$F132*$G132*$H132*$AQ$10)</f>
        <v>3918095.9999999995</v>
      </c>
      <c r="AR132" s="36"/>
      <c r="AS132" s="30">
        <f>SUM(AR132*$E132*$F132*$G132*$H132*$AS$10)</f>
        <v>0</v>
      </c>
      <c r="AT132" s="36"/>
      <c r="AU132" s="30">
        <f>SUM(AT132*$E132*$F132*$G132*$H132*$AU$10)</f>
        <v>0</v>
      </c>
      <c r="AV132" s="36"/>
      <c r="AW132" s="30">
        <f>SUM(AV132*$E132*$F132*$G132*$H132*$AW$10)</f>
        <v>0</v>
      </c>
      <c r="AX132" s="36"/>
      <c r="AY132" s="30">
        <f>SUM(AX132*$E132*$F132*$G132*$H132*$AY$10)</f>
        <v>0</v>
      </c>
      <c r="AZ132" s="36">
        <v>46</v>
      </c>
      <c r="BA132" s="30">
        <f>SUM(AZ132*$E132*$F132*$G132*$H132*$BA$10)</f>
        <v>783619.2</v>
      </c>
      <c r="BB132" s="36">
        <v>2</v>
      </c>
      <c r="BC132" s="30">
        <f>SUM(BB132*$E132*$F132*$G132*$H132*$BC$10)</f>
        <v>34070.400000000001</v>
      </c>
      <c r="BD132" s="36"/>
      <c r="BE132" s="30">
        <f>SUM(BD132*$E132*$F132*$G132*$H132*$BE$10)</f>
        <v>0</v>
      </c>
      <c r="BF132" s="36"/>
      <c r="BG132" s="30">
        <f>SUM(BF132*$E132*$F132*$G132*$H132*$BG$10)</f>
        <v>0</v>
      </c>
      <c r="BH132" s="36">
        <v>300</v>
      </c>
      <c r="BI132" s="30">
        <f>SUM(BH132*$E132*$F132*$G132*$H132*$BI$10)</f>
        <v>5110560</v>
      </c>
      <c r="BJ132" s="36"/>
      <c r="BK132" s="30">
        <f>BJ132*$E132*$F132*$G132*$I132*$BK$10</f>
        <v>0</v>
      </c>
      <c r="BL132" s="36"/>
      <c r="BM132" s="30">
        <f>BL132*$E132*$F132*$G132*$I132*$BM$10</f>
        <v>0</v>
      </c>
      <c r="BN132" s="48"/>
      <c r="BO132" s="30">
        <f>BN132*$E132*$F132*$G132*$I132*$BO$10</f>
        <v>0</v>
      </c>
      <c r="BP132" s="37"/>
      <c r="BQ132" s="30">
        <f>BP132*$E132*$F132*$G132*$I132*$BQ$10</f>
        <v>0</v>
      </c>
      <c r="BR132" s="37">
        <v>10</v>
      </c>
      <c r="BS132" s="30">
        <f>BR132*$E132*$F132*$G132*$I132*$BS$10</f>
        <v>204422.39999999999</v>
      </c>
      <c r="BT132" s="37">
        <v>71</v>
      </c>
      <c r="BU132" s="30">
        <f>BT132*$E132*$F132*$G132*$I132*$BU$10</f>
        <v>1451399.04</v>
      </c>
      <c r="BV132" s="36">
        <v>168</v>
      </c>
      <c r="BW132" s="30">
        <f>BV132*$E132*$F132*$G132*$I132*$BW$10</f>
        <v>3434296.32</v>
      </c>
      <c r="BX132" s="37"/>
      <c r="BY132" s="30">
        <f>BX132*$E132*$F132*$G132*$I132*$BY$10</f>
        <v>0</v>
      </c>
      <c r="BZ132" s="37">
        <v>9</v>
      </c>
      <c r="CA132" s="30">
        <f>BZ132*$E132*$F132*$G132*$I132*$CA$10</f>
        <v>183980.16</v>
      </c>
      <c r="CB132" s="36"/>
      <c r="CC132" s="30">
        <f>CB132*$E132*$F132*$G132*$I132*$CC$10</f>
        <v>0</v>
      </c>
      <c r="CD132" s="36">
        <v>9</v>
      </c>
      <c r="CE132" s="30">
        <f>CD132*$E132*$F132*$G132*$I132*$CE$10</f>
        <v>183980.16</v>
      </c>
      <c r="CF132" s="37">
        <v>82</v>
      </c>
      <c r="CG132" s="30">
        <f>CF132*$E132*$F132*$G132*$I132*$CG$10</f>
        <v>1676263.68</v>
      </c>
      <c r="CH132" s="37"/>
      <c r="CI132" s="30">
        <f>CH132*$E132*$F132*$G132*$I132*$CI$10</f>
        <v>0</v>
      </c>
      <c r="CJ132" s="36">
        <v>29</v>
      </c>
      <c r="CK132" s="30">
        <f>CJ132*$E132*$F132*$G132*$I132*$CK$10</f>
        <v>592824.96</v>
      </c>
      <c r="CL132" s="36">
        <v>10</v>
      </c>
      <c r="CM132" s="30">
        <f>CL132*$E132*$F132*$G132*$I132*$CM$10</f>
        <v>204422.39999999999</v>
      </c>
      <c r="CN132" s="37">
        <v>55</v>
      </c>
      <c r="CO132" s="30">
        <f>CN132*$E132*$F132*$G132*$J132*$CO$10</f>
        <v>1492405.2</v>
      </c>
      <c r="CP132" s="37">
        <v>20</v>
      </c>
      <c r="CQ132" s="30">
        <f>CP132*$E132*$F132*$G132*$K132*$CQ$10</f>
        <v>625435.19999999995</v>
      </c>
      <c r="CR132" s="33"/>
      <c r="CS132" s="30">
        <f>CR132*E132*F132*G132</f>
        <v>0</v>
      </c>
      <c r="CT132" s="33"/>
      <c r="CU132" s="30"/>
      <c r="CV132" s="85">
        <f t="shared" ref="CV132" si="242">SUM(N132+L132+X132+P132+R132+Z132+V132+T132+AB132+AF132+AD132+AH132+AJ132+AN132+BJ132+BP132+AL132+AX132+AZ132+CB132+CD132+BZ132+CF132+CH132+BT132+BV132+AP132+AR132+AT132+AV132+BL132+BN132+BR132+BB132+BD132+BF132+BH132+BX132+CJ132+CL132+CN132+CP132+CR132+CT132)</f>
        <v>1113</v>
      </c>
      <c r="CW132" s="85">
        <f>SUM(O132+M132+Y132+Q132+S132+AA132+W132+U132+AC132+AG132+AE132+AI132+AK132+AO132+BK132+BQ132+AM132+AY132+BA132+CC132+CE132+CA132+CG132+CI132+BU132+BW132+AQ132+AS132+AU132+AW132+BM132+BO132+BS132+BC132+BE132+BG132+BI132+BY132+CK132+CM132+CO132+CQ132+CS132+CU132)</f>
        <v>21197264.399999999</v>
      </c>
    </row>
    <row r="133" spans="1:101" s="83" customFormat="1" x14ac:dyDescent="0.25">
      <c r="A133" s="80">
        <v>24</v>
      </c>
      <c r="B133" s="80"/>
      <c r="C133" s="160"/>
      <c r="D133" s="110" t="s">
        <v>242</v>
      </c>
      <c r="E133" s="112">
        <v>13520</v>
      </c>
      <c r="F133" s="45">
        <v>1.46</v>
      </c>
      <c r="G133" s="26">
        <v>1</v>
      </c>
      <c r="H133" s="119">
        <v>1.4</v>
      </c>
      <c r="I133" s="119">
        <v>1.68</v>
      </c>
      <c r="J133" s="119">
        <v>2.23</v>
      </c>
      <c r="K133" s="119">
        <v>2.57</v>
      </c>
      <c r="L133" s="46">
        <f>L134</f>
        <v>130</v>
      </c>
      <c r="M133" s="46">
        <f t="shared" ref="M133:BX133" si="243">M134</f>
        <v>3592534.4</v>
      </c>
      <c r="N133" s="46">
        <f t="shared" si="243"/>
        <v>0</v>
      </c>
      <c r="O133" s="46">
        <f t="shared" si="243"/>
        <v>0</v>
      </c>
      <c r="P133" s="46">
        <f t="shared" si="243"/>
        <v>0</v>
      </c>
      <c r="Q133" s="46">
        <f t="shared" si="243"/>
        <v>0</v>
      </c>
      <c r="R133" s="46">
        <f t="shared" si="243"/>
        <v>0</v>
      </c>
      <c r="S133" s="46">
        <f t="shared" si="243"/>
        <v>0</v>
      </c>
      <c r="T133" s="46">
        <f t="shared" si="243"/>
        <v>0</v>
      </c>
      <c r="U133" s="46">
        <f t="shared" si="243"/>
        <v>0</v>
      </c>
      <c r="V133" s="46">
        <f t="shared" si="243"/>
        <v>0</v>
      </c>
      <c r="W133" s="46">
        <f t="shared" si="243"/>
        <v>0</v>
      </c>
      <c r="X133" s="46">
        <f t="shared" si="243"/>
        <v>0</v>
      </c>
      <c r="Y133" s="46">
        <f t="shared" si="243"/>
        <v>0</v>
      </c>
      <c r="Z133" s="46">
        <f t="shared" si="243"/>
        <v>0</v>
      </c>
      <c r="AA133" s="46">
        <f t="shared" si="243"/>
        <v>0</v>
      </c>
      <c r="AB133" s="46">
        <f t="shared" si="243"/>
        <v>0</v>
      </c>
      <c r="AC133" s="46">
        <f t="shared" si="243"/>
        <v>0</v>
      </c>
      <c r="AD133" s="46">
        <f t="shared" si="243"/>
        <v>0</v>
      </c>
      <c r="AE133" s="46">
        <f t="shared" si="243"/>
        <v>0</v>
      </c>
      <c r="AF133" s="46">
        <f t="shared" si="243"/>
        <v>0</v>
      </c>
      <c r="AG133" s="46">
        <f t="shared" si="243"/>
        <v>0</v>
      </c>
      <c r="AH133" s="46">
        <f t="shared" si="243"/>
        <v>20</v>
      </c>
      <c r="AI133" s="46">
        <f t="shared" si="243"/>
        <v>663237.12</v>
      </c>
      <c r="AJ133" s="46">
        <f t="shared" si="243"/>
        <v>0</v>
      </c>
      <c r="AK133" s="46">
        <f t="shared" si="243"/>
        <v>0</v>
      </c>
      <c r="AL133" s="46">
        <f t="shared" si="243"/>
        <v>0</v>
      </c>
      <c r="AM133" s="46">
        <f t="shared" si="243"/>
        <v>0</v>
      </c>
      <c r="AN133" s="46">
        <f t="shared" si="243"/>
        <v>0</v>
      </c>
      <c r="AO133" s="46">
        <f t="shared" si="243"/>
        <v>0</v>
      </c>
      <c r="AP133" s="46">
        <f t="shared" si="243"/>
        <v>0</v>
      </c>
      <c r="AQ133" s="46">
        <f t="shared" si="243"/>
        <v>0</v>
      </c>
      <c r="AR133" s="46">
        <f t="shared" si="243"/>
        <v>0</v>
      </c>
      <c r="AS133" s="46">
        <f t="shared" si="243"/>
        <v>0</v>
      </c>
      <c r="AT133" s="46">
        <f t="shared" si="243"/>
        <v>0</v>
      </c>
      <c r="AU133" s="46">
        <f t="shared" si="243"/>
        <v>0</v>
      </c>
      <c r="AV133" s="46">
        <f t="shared" si="243"/>
        <v>0</v>
      </c>
      <c r="AW133" s="46">
        <f t="shared" si="243"/>
        <v>0</v>
      </c>
      <c r="AX133" s="46">
        <f t="shared" si="243"/>
        <v>0</v>
      </c>
      <c r="AY133" s="46">
        <f t="shared" si="243"/>
        <v>0</v>
      </c>
      <c r="AZ133" s="46">
        <f t="shared" si="243"/>
        <v>3</v>
      </c>
      <c r="BA133" s="46">
        <f t="shared" si="243"/>
        <v>82904.639999999999</v>
      </c>
      <c r="BB133" s="46">
        <f t="shared" si="243"/>
        <v>0</v>
      </c>
      <c r="BC133" s="46">
        <f t="shared" si="243"/>
        <v>0</v>
      </c>
      <c r="BD133" s="46">
        <f t="shared" si="243"/>
        <v>0</v>
      </c>
      <c r="BE133" s="46">
        <f t="shared" si="243"/>
        <v>0</v>
      </c>
      <c r="BF133" s="46">
        <f t="shared" si="243"/>
        <v>0</v>
      </c>
      <c r="BG133" s="46">
        <f t="shared" si="243"/>
        <v>0</v>
      </c>
      <c r="BH133" s="46">
        <f t="shared" si="243"/>
        <v>5</v>
      </c>
      <c r="BI133" s="46">
        <f t="shared" si="243"/>
        <v>138174.39999999999</v>
      </c>
      <c r="BJ133" s="46">
        <f t="shared" si="243"/>
        <v>0</v>
      </c>
      <c r="BK133" s="46">
        <f t="shared" si="243"/>
        <v>0</v>
      </c>
      <c r="BL133" s="46">
        <f t="shared" si="243"/>
        <v>12</v>
      </c>
      <c r="BM133" s="46">
        <f t="shared" si="243"/>
        <v>397942.272</v>
      </c>
      <c r="BN133" s="46">
        <f t="shared" si="243"/>
        <v>0</v>
      </c>
      <c r="BO133" s="46">
        <f t="shared" si="243"/>
        <v>0</v>
      </c>
      <c r="BP133" s="46">
        <f t="shared" si="243"/>
        <v>0</v>
      </c>
      <c r="BQ133" s="46">
        <f t="shared" si="243"/>
        <v>0</v>
      </c>
      <c r="BR133" s="46">
        <f t="shared" si="243"/>
        <v>0</v>
      </c>
      <c r="BS133" s="46">
        <f t="shared" si="243"/>
        <v>0</v>
      </c>
      <c r="BT133" s="46">
        <f t="shared" si="243"/>
        <v>4</v>
      </c>
      <c r="BU133" s="46">
        <f t="shared" si="243"/>
        <v>132647.424</v>
      </c>
      <c r="BV133" s="46">
        <f t="shared" si="243"/>
        <v>5</v>
      </c>
      <c r="BW133" s="46">
        <f t="shared" si="243"/>
        <v>165809.28</v>
      </c>
      <c r="BX133" s="46">
        <f t="shared" si="243"/>
        <v>0</v>
      </c>
      <c r="BY133" s="46">
        <f t="shared" ref="BY133:CW133" si="244">BY134</f>
        <v>0</v>
      </c>
      <c r="BZ133" s="46">
        <f t="shared" si="244"/>
        <v>5</v>
      </c>
      <c r="CA133" s="46">
        <f t="shared" si="244"/>
        <v>165809.28</v>
      </c>
      <c r="CB133" s="46">
        <f t="shared" si="244"/>
        <v>0</v>
      </c>
      <c r="CC133" s="46">
        <f t="shared" si="244"/>
        <v>0</v>
      </c>
      <c r="CD133" s="46">
        <f t="shared" si="244"/>
        <v>2</v>
      </c>
      <c r="CE133" s="46">
        <f t="shared" si="244"/>
        <v>66323.712</v>
      </c>
      <c r="CF133" s="46">
        <f t="shared" si="244"/>
        <v>8</v>
      </c>
      <c r="CG133" s="46">
        <f t="shared" si="244"/>
        <v>265294.848</v>
      </c>
      <c r="CH133" s="46">
        <f t="shared" si="244"/>
        <v>4</v>
      </c>
      <c r="CI133" s="46">
        <f t="shared" si="244"/>
        <v>132647.424</v>
      </c>
      <c r="CJ133" s="46">
        <f t="shared" si="244"/>
        <v>0</v>
      </c>
      <c r="CK133" s="46">
        <f t="shared" si="244"/>
        <v>0</v>
      </c>
      <c r="CL133" s="46">
        <f t="shared" si="244"/>
        <v>2</v>
      </c>
      <c r="CM133" s="46">
        <f t="shared" si="244"/>
        <v>66323.712</v>
      </c>
      <c r="CN133" s="46">
        <f t="shared" si="244"/>
        <v>15</v>
      </c>
      <c r="CO133" s="46">
        <f t="shared" si="244"/>
        <v>660276.24</v>
      </c>
      <c r="CP133" s="46">
        <f t="shared" si="244"/>
        <v>6</v>
      </c>
      <c r="CQ133" s="46">
        <f t="shared" si="244"/>
        <v>304378.46399999998</v>
      </c>
      <c r="CR133" s="46">
        <f t="shared" si="244"/>
        <v>0</v>
      </c>
      <c r="CS133" s="46">
        <f t="shared" si="244"/>
        <v>0</v>
      </c>
      <c r="CT133" s="46">
        <f t="shared" si="244"/>
        <v>0</v>
      </c>
      <c r="CU133" s="46">
        <f t="shared" si="244"/>
        <v>0</v>
      </c>
      <c r="CV133" s="46">
        <f t="shared" si="244"/>
        <v>221</v>
      </c>
      <c r="CW133" s="46">
        <f t="shared" si="244"/>
        <v>6834303.216</v>
      </c>
    </row>
    <row r="134" spans="1:101" s="4" customFormat="1" ht="45" x14ac:dyDescent="0.25">
      <c r="A134" s="43"/>
      <c r="B134" s="43">
        <v>94</v>
      </c>
      <c r="C134" s="159" t="s">
        <v>411</v>
      </c>
      <c r="D134" s="111" t="s">
        <v>243</v>
      </c>
      <c r="E134" s="112">
        <v>13520</v>
      </c>
      <c r="F134" s="28">
        <v>1.46</v>
      </c>
      <c r="G134" s="44">
        <v>1</v>
      </c>
      <c r="H134" s="112">
        <v>1.4</v>
      </c>
      <c r="I134" s="112">
        <v>1.68</v>
      </c>
      <c r="J134" s="112">
        <v>2.23</v>
      </c>
      <c r="K134" s="112">
        <v>2.57</v>
      </c>
      <c r="L134" s="40">
        <v>130</v>
      </c>
      <c r="M134" s="30">
        <f>SUM(L134*$E134*$F134*$G134*$H134*$M$10)</f>
        <v>3592534.4</v>
      </c>
      <c r="N134" s="36">
        <v>0</v>
      </c>
      <c r="O134" s="30">
        <f>SUM(N134*$E134*$F134*$G134*$H134*$O$10)</f>
        <v>0</v>
      </c>
      <c r="P134" s="36">
        <v>0</v>
      </c>
      <c r="Q134" s="30">
        <f>SUM(P134*$E134*$F134*$G134*$H134*$Q$10)</f>
        <v>0</v>
      </c>
      <c r="R134" s="36">
        <v>0</v>
      </c>
      <c r="S134" s="30">
        <f>SUM(R134*$E134*$F134*$G134*$H134*$S$10)</f>
        <v>0</v>
      </c>
      <c r="T134" s="36">
        <v>0</v>
      </c>
      <c r="U134" s="30">
        <f>SUM(T134*$E134*$F134*$G134*$H134*$U$10)</f>
        <v>0</v>
      </c>
      <c r="V134" s="36"/>
      <c r="W134" s="33">
        <f>SUM(V134*$E134*$F134*$G134*$H134*$W$10)</f>
        <v>0</v>
      </c>
      <c r="X134" s="41"/>
      <c r="Y134" s="30">
        <f>SUM(X134*$E134*$F134*$G134*$H134*$Y$10)</f>
        <v>0</v>
      </c>
      <c r="Z134" s="33"/>
      <c r="AA134" s="30">
        <f>SUM(Z134*$E134*$F134*$G134*$H134*$AA$10)</f>
        <v>0</v>
      </c>
      <c r="AB134" s="36">
        <v>0</v>
      </c>
      <c r="AC134" s="30">
        <f>SUM(AB134*$E134*$F134*$G134*$H134*$AC$10)</f>
        <v>0</v>
      </c>
      <c r="AD134" s="36"/>
      <c r="AE134" s="30">
        <f>SUM(AD134*$E134*$F134*$G134*$H134*$AE$10)</f>
        <v>0</v>
      </c>
      <c r="AF134" s="36">
        <v>0</v>
      </c>
      <c r="AG134" s="30">
        <f>AF134*$E134*$F134*$G134*$I134*$AG$10</f>
        <v>0</v>
      </c>
      <c r="AH134" s="37">
        <v>20</v>
      </c>
      <c r="AI134" s="30">
        <f>AH134*$E134*$F134*$G134*$I134*$AI$10</f>
        <v>663237.12</v>
      </c>
      <c r="AJ134" s="41"/>
      <c r="AK134" s="30">
        <f>SUM(AJ134*$E134*$F134*$G134*$H134*$AK$10)</f>
        <v>0</v>
      </c>
      <c r="AL134" s="36"/>
      <c r="AM134" s="33">
        <f>SUM(AL134*$E134*$F134*$G134*$H134*$AM$10)</f>
        <v>0</v>
      </c>
      <c r="AN134" s="36">
        <v>0</v>
      </c>
      <c r="AO134" s="30">
        <f>SUM(AN134*$E134*$F134*$G134*$H134*$AO$10)</f>
        <v>0</v>
      </c>
      <c r="AP134" s="36">
        <v>0</v>
      </c>
      <c r="AQ134" s="30">
        <f>SUM(AP134*$E134*$F134*$G134*$H134*$AQ$10)</f>
        <v>0</v>
      </c>
      <c r="AR134" s="36"/>
      <c r="AS134" s="30">
        <f>SUM(AR134*$E134*$F134*$G134*$H134*$AS$10)</f>
        <v>0</v>
      </c>
      <c r="AT134" s="36"/>
      <c r="AU134" s="30">
        <f>SUM(AT134*$E134*$F134*$G134*$H134*$AU$10)</f>
        <v>0</v>
      </c>
      <c r="AV134" s="36"/>
      <c r="AW134" s="30">
        <f>SUM(AV134*$E134*$F134*$G134*$H134*$AW$10)</f>
        <v>0</v>
      </c>
      <c r="AX134" s="36"/>
      <c r="AY134" s="30">
        <f>SUM(AX134*$E134*$F134*$G134*$H134*$AY$10)</f>
        <v>0</v>
      </c>
      <c r="AZ134" s="36">
        <v>3</v>
      </c>
      <c r="BA134" s="30">
        <f>SUM(AZ134*$E134*$F134*$G134*$H134*$BA$10)</f>
        <v>82904.639999999999</v>
      </c>
      <c r="BB134" s="36"/>
      <c r="BC134" s="30">
        <f>SUM(BB134*$E134*$F134*$G134*$H134*$BC$10)</f>
        <v>0</v>
      </c>
      <c r="BD134" s="36">
        <v>0</v>
      </c>
      <c r="BE134" s="30">
        <f>SUM(BD134*$E134*$F134*$G134*$H134*$BE$10)</f>
        <v>0</v>
      </c>
      <c r="BF134" s="36"/>
      <c r="BG134" s="30">
        <f>SUM(BF134*$E134*$F134*$G134*$H134*$BG$10)</f>
        <v>0</v>
      </c>
      <c r="BH134" s="36">
        <v>5</v>
      </c>
      <c r="BI134" s="30">
        <f>SUM(BH134*$E134*$F134*$G134*$H134*$BI$10)</f>
        <v>138174.39999999999</v>
      </c>
      <c r="BJ134" s="36">
        <v>0</v>
      </c>
      <c r="BK134" s="30">
        <f>BJ134*$E134*$F134*$G134*$I134*$BK$10</f>
        <v>0</v>
      </c>
      <c r="BL134" s="37">
        <v>12</v>
      </c>
      <c r="BM134" s="30">
        <f>BL134*$E134*$F134*$G134*$I134*$BM$10</f>
        <v>397942.272</v>
      </c>
      <c r="BN134" s="48"/>
      <c r="BO134" s="30">
        <f>BN134*$E134*$F134*$G134*$I134*$BO$10</f>
        <v>0</v>
      </c>
      <c r="BP134" s="36">
        <v>0</v>
      </c>
      <c r="BQ134" s="30">
        <f>BP134*$E134*$F134*$G134*$I134*$BQ$10</f>
        <v>0</v>
      </c>
      <c r="BR134" s="36"/>
      <c r="BS134" s="30">
        <f>BR134*$E134*$F134*$G134*$I134*$BS$10</f>
        <v>0</v>
      </c>
      <c r="BT134" s="36">
        <v>4</v>
      </c>
      <c r="BU134" s="30">
        <f>BT134*$E134*$F134*$G134*$I134*$BU$10</f>
        <v>132647.424</v>
      </c>
      <c r="BV134" s="36">
        <v>5</v>
      </c>
      <c r="BW134" s="30">
        <f>BV134*$E134*$F134*$G134*$I134*$BW$10</f>
        <v>165809.28</v>
      </c>
      <c r="BX134" s="37"/>
      <c r="BY134" s="30">
        <f>BX134*$E134*$F134*$G134*$I134*$BY$10</f>
        <v>0</v>
      </c>
      <c r="BZ134" s="36">
        <v>5</v>
      </c>
      <c r="CA134" s="30">
        <f>BZ134*$E134*$F134*$G134*$I134*$CA$10</f>
        <v>165809.28</v>
      </c>
      <c r="CB134" s="36"/>
      <c r="CC134" s="30">
        <f>CB134*$E134*$F134*$G134*$I134*$CC$10</f>
        <v>0</v>
      </c>
      <c r="CD134" s="36">
        <v>2</v>
      </c>
      <c r="CE134" s="30">
        <f>CD134*$E134*$F134*$G134*$I134*$CE$10</f>
        <v>66323.712</v>
      </c>
      <c r="CF134" s="36">
        <v>8</v>
      </c>
      <c r="CG134" s="30">
        <f>CF134*$E134*$F134*$G134*$I134*$CG$10</f>
        <v>265294.848</v>
      </c>
      <c r="CH134" s="36">
        <v>4</v>
      </c>
      <c r="CI134" s="30">
        <f>CH134*$E134*$F134*$G134*$I134*$CI$10</f>
        <v>132647.424</v>
      </c>
      <c r="CJ134" s="36"/>
      <c r="CK134" s="30">
        <f>CJ134*$E134*$F134*$G134*$I134*$CK$10</f>
        <v>0</v>
      </c>
      <c r="CL134" s="36">
        <v>2</v>
      </c>
      <c r="CM134" s="30">
        <f>CL134*$E134*$F134*$G134*$I134*$CM$10</f>
        <v>66323.712</v>
      </c>
      <c r="CN134" s="37">
        <v>15</v>
      </c>
      <c r="CO134" s="30">
        <f>CN134*$E134*$F134*$G134*$J134*$CO$10</f>
        <v>660276.24</v>
      </c>
      <c r="CP134" s="37">
        <v>6</v>
      </c>
      <c r="CQ134" s="30">
        <f>CP134*$E134*$F134*$G134*$K134*$CQ$10</f>
        <v>304378.46399999998</v>
      </c>
      <c r="CR134" s="33"/>
      <c r="CS134" s="30">
        <f>CR134*E134*F134*G134</f>
        <v>0</v>
      </c>
      <c r="CT134" s="33"/>
      <c r="CU134" s="30"/>
      <c r="CV134" s="85">
        <f t="shared" ref="CV134" si="245">SUM(N134+L134+X134+P134+R134+Z134+V134+T134+AB134+AF134+AD134+AH134+AJ134+AN134+BJ134+BP134+AL134+AX134+AZ134+CB134+CD134+BZ134+CF134+CH134+BT134+BV134+AP134+AR134+AT134+AV134+BL134+BN134+BR134+BB134+BD134+BF134+BH134+BX134+CJ134+CL134+CN134+CP134+CR134+CT134)</f>
        <v>221</v>
      </c>
      <c r="CW134" s="85">
        <f>SUM(O134+M134+Y134+Q134+S134+AA134+W134+U134+AC134+AG134+AE134+AI134+AK134+AO134+BK134+BQ134+AM134+AY134+BA134+CC134+CE134+CA134+CG134+CI134+BU134+BW134+AQ134+AS134+AU134+AW134+BM134+BO134+BS134+BC134+BE134+BG134+BI134+BY134+CK134+CM134+CO134+CQ134+CS134+CU134)</f>
        <v>6834303.216</v>
      </c>
    </row>
    <row r="135" spans="1:101" s="83" customFormat="1" x14ac:dyDescent="0.25">
      <c r="A135" s="80">
        <v>25</v>
      </c>
      <c r="B135" s="80"/>
      <c r="C135" s="160"/>
      <c r="D135" s="110" t="s">
        <v>244</v>
      </c>
      <c r="E135" s="112">
        <v>13520</v>
      </c>
      <c r="F135" s="45">
        <v>1.88</v>
      </c>
      <c r="G135" s="26">
        <v>1</v>
      </c>
      <c r="H135" s="119">
        <v>1.4</v>
      </c>
      <c r="I135" s="119">
        <v>1.68</v>
      </c>
      <c r="J135" s="119">
        <v>2.23</v>
      </c>
      <c r="K135" s="119">
        <v>2.57</v>
      </c>
      <c r="L135" s="46">
        <f t="shared" ref="L135:BW135" si="246">SUM(L136:L138)</f>
        <v>0</v>
      </c>
      <c r="M135" s="46">
        <f t="shared" si="246"/>
        <v>0</v>
      </c>
      <c r="N135" s="46">
        <f t="shared" si="246"/>
        <v>0</v>
      </c>
      <c r="O135" s="46">
        <f t="shared" si="246"/>
        <v>0</v>
      </c>
      <c r="P135" s="46">
        <f t="shared" si="246"/>
        <v>0</v>
      </c>
      <c r="Q135" s="46">
        <f t="shared" si="246"/>
        <v>0</v>
      </c>
      <c r="R135" s="46">
        <f t="shared" si="246"/>
        <v>0</v>
      </c>
      <c r="S135" s="46">
        <f t="shared" si="246"/>
        <v>0</v>
      </c>
      <c r="T135" s="46">
        <f t="shared" si="246"/>
        <v>0</v>
      </c>
      <c r="U135" s="46">
        <f t="shared" si="246"/>
        <v>0</v>
      </c>
      <c r="V135" s="46">
        <f t="shared" si="246"/>
        <v>0</v>
      </c>
      <c r="W135" s="46">
        <f t="shared" si="246"/>
        <v>0</v>
      </c>
      <c r="X135" s="46">
        <f t="shared" si="246"/>
        <v>0</v>
      </c>
      <c r="Y135" s="46">
        <f t="shared" si="246"/>
        <v>0</v>
      </c>
      <c r="Z135" s="46">
        <f t="shared" si="246"/>
        <v>0</v>
      </c>
      <c r="AA135" s="46">
        <f t="shared" si="246"/>
        <v>0</v>
      </c>
      <c r="AB135" s="46">
        <f t="shared" si="246"/>
        <v>0</v>
      </c>
      <c r="AC135" s="46">
        <f t="shared" si="246"/>
        <v>0</v>
      </c>
      <c r="AD135" s="46">
        <f t="shared" si="246"/>
        <v>0</v>
      </c>
      <c r="AE135" s="46">
        <f t="shared" si="246"/>
        <v>0</v>
      </c>
      <c r="AF135" s="46">
        <f t="shared" si="246"/>
        <v>0</v>
      </c>
      <c r="AG135" s="46">
        <f t="shared" si="246"/>
        <v>0</v>
      </c>
      <c r="AH135" s="46">
        <f t="shared" si="246"/>
        <v>0</v>
      </c>
      <c r="AI135" s="46">
        <f t="shared" si="246"/>
        <v>0</v>
      </c>
      <c r="AJ135" s="46">
        <f t="shared" si="246"/>
        <v>0</v>
      </c>
      <c r="AK135" s="46">
        <f t="shared" si="246"/>
        <v>0</v>
      </c>
      <c r="AL135" s="46">
        <f t="shared" si="246"/>
        <v>0</v>
      </c>
      <c r="AM135" s="46">
        <f t="shared" si="246"/>
        <v>0</v>
      </c>
      <c r="AN135" s="46">
        <f t="shared" si="246"/>
        <v>0</v>
      </c>
      <c r="AO135" s="46">
        <f t="shared" si="246"/>
        <v>0</v>
      </c>
      <c r="AP135" s="46">
        <f t="shared" si="246"/>
        <v>0</v>
      </c>
      <c r="AQ135" s="46">
        <f t="shared" si="246"/>
        <v>0</v>
      </c>
      <c r="AR135" s="46">
        <f t="shared" si="246"/>
        <v>0</v>
      </c>
      <c r="AS135" s="46">
        <f t="shared" si="246"/>
        <v>0</v>
      </c>
      <c r="AT135" s="46">
        <f t="shared" si="246"/>
        <v>0</v>
      </c>
      <c r="AU135" s="46">
        <f t="shared" si="246"/>
        <v>0</v>
      </c>
      <c r="AV135" s="46">
        <f t="shared" si="246"/>
        <v>0</v>
      </c>
      <c r="AW135" s="46">
        <f t="shared" si="246"/>
        <v>0</v>
      </c>
      <c r="AX135" s="46">
        <f t="shared" si="246"/>
        <v>0</v>
      </c>
      <c r="AY135" s="46">
        <f t="shared" si="246"/>
        <v>0</v>
      </c>
      <c r="AZ135" s="46">
        <f t="shared" si="246"/>
        <v>0</v>
      </c>
      <c r="BA135" s="46">
        <f t="shared" si="246"/>
        <v>0</v>
      </c>
      <c r="BB135" s="46">
        <f t="shared" si="246"/>
        <v>0</v>
      </c>
      <c r="BC135" s="46">
        <f t="shared" si="246"/>
        <v>0</v>
      </c>
      <c r="BD135" s="46">
        <f t="shared" si="246"/>
        <v>0</v>
      </c>
      <c r="BE135" s="46">
        <f t="shared" si="246"/>
        <v>0</v>
      </c>
      <c r="BF135" s="46">
        <f t="shared" si="246"/>
        <v>0</v>
      </c>
      <c r="BG135" s="46">
        <f t="shared" si="246"/>
        <v>0</v>
      </c>
      <c r="BH135" s="46">
        <f t="shared" si="246"/>
        <v>0</v>
      </c>
      <c r="BI135" s="46">
        <f t="shared" si="246"/>
        <v>0</v>
      </c>
      <c r="BJ135" s="46">
        <f t="shared" si="246"/>
        <v>0</v>
      </c>
      <c r="BK135" s="46">
        <f t="shared" si="246"/>
        <v>0</v>
      </c>
      <c r="BL135" s="46">
        <f t="shared" si="246"/>
        <v>0</v>
      </c>
      <c r="BM135" s="46">
        <f t="shared" si="246"/>
        <v>0</v>
      </c>
      <c r="BN135" s="46">
        <f t="shared" si="246"/>
        <v>0</v>
      </c>
      <c r="BO135" s="46">
        <f t="shared" si="246"/>
        <v>0</v>
      </c>
      <c r="BP135" s="46">
        <f t="shared" si="246"/>
        <v>0</v>
      </c>
      <c r="BQ135" s="46">
        <f t="shared" si="246"/>
        <v>0</v>
      </c>
      <c r="BR135" s="46">
        <f t="shared" si="246"/>
        <v>0</v>
      </c>
      <c r="BS135" s="46">
        <f t="shared" si="246"/>
        <v>0</v>
      </c>
      <c r="BT135" s="46">
        <f t="shared" si="246"/>
        <v>0</v>
      </c>
      <c r="BU135" s="46">
        <f t="shared" si="246"/>
        <v>0</v>
      </c>
      <c r="BV135" s="46">
        <f t="shared" si="246"/>
        <v>0</v>
      </c>
      <c r="BW135" s="46">
        <f t="shared" si="246"/>
        <v>0</v>
      </c>
      <c r="BX135" s="46">
        <f t="shared" ref="BX135:CW135" si="247">SUM(BX136:BX138)</f>
        <v>0</v>
      </c>
      <c r="BY135" s="46">
        <f t="shared" si="247"/>
        <v>0</v>
      </c>
      <c r="BZ135" s="46">
        <f t="shared" si="247"/>
        <v>0</v>
      </c>
      <c r="CA135" s="46">
        <f t="shared" si="247"/>
        <v>0</v>
      </c>
      <c r="CB135" s="46">
        <f t="shared" si="247"/>
        <v>0</v>
      </c>
      <c r="CC135" s="46">
        <f t="shared" si="247"/>
        <v>0</v>
      </c>
      <c r="CD135" s="46">
        <f t="shared" si="247"/>
        <v>0</v>
      </c>
      <c r="CE135" s="46">
        <f t="shared" si="247"/>
        <v>0</v>
      </c>
      <c r="CF135" s="46">
        <f t="shared" si="247"/>
        <v>0</v>
      </c>
      <c r="CG135" s="46">
        <f t="shared" si="247"/>
        <v>0</v>
      </c>
      <c r="CH135" s="46">
        <f t="shared" si="247"/>
        <v>0</v>
      </c>
      <c r="CI135" s="46">
        <f t="shared" si="247"/>
        <v>0</v>
      </c>
      <c r="CJ135" s="46">
        <f t="shared" si="247"/>
        <v>0</v>
      </c>
      <c r="CK135" s="46">
        <f t="shared" si="247"/>
        <v>0</v>
      </c>
      <c r="CL135" s="46">
        <f t="shared" si="247"/>
        <v>0</v>
      </c>
      <c r="CM135" s="46">
        <f t="shared" si="247"/>
        <v>0</v>
      </c>
      <c r="CN135" s="46">
        <f t="shared" si="247"/>
        <v>0</v>
      </c>
      <c r="CO135" s="46">
        <f t="shared" si="247"/>
        <v>0</v>
      </c>
      <c r="CP135" s="46">
        <f t="shared" si="247"/>
        <v>0</v>
      </c>
      <c r="CQ135" s="46">
        <f t="shared" si="247"/>
        <v>0</v>
      </c>
      <c r="CR135" s="46">
        <f t="shared" si="247"/>
        <v>0</v>
      </c>
      <c r="CS135" s="46">
        <f t="shared" si="247"/>
        <v>0</v>
      </c>
      <c r="CT135" s="46">
        <f t="shared" si="247"/>
        <v>0</v>
      </c>
      <c r="CU135" s="46">
        <f t="shared" si="247"/>
        <v>0</v>
      </c>
      <c r="CV135" s="46">
        <f t="shared" si="247"/>
        <v>0</v>
      </c>
      <c r="CW135" s="46">
        <f t="shared" si="247"/>
        <v>0</v>
      </c>
    </row>
    <row r="136" spans="1:101" s="4" customFormat="1" ht="30" x14ac:dyDescent="0.25">
      <c r="A136" s="43"/>
      <c r="B136" s="43">
        <v>95</v>
      </c>
      <c r="C136" s="159" t="s">
        <v>412</v>
      </c>
      <c r="D136" s="115" t="s">
        <v>245</v>
      </c>
      <c r="E136" s="112">
        <v>13520</v>
      </c>
      <c r="F136" s="28">
        <v>1.84</v>
      </c>
      <c r="G136" s="44">
        <v>1</v>
      </c>
      <c r="H136" s="112">
        <v>1.4</v>
      </c>
      <c r="I136" s="112">
        <v>1.68</v>
      </c>
      <c r="J136" s="112">
        <v>2.23</v>
      </c>
      <c r="K136" s="112">
        <v>2.57</v>
      </c>
      <c r="L136" s="40"/>
      <c r="M136" s="30">
        <f>SUM(L136*$E136*$F136*$G136*$H136*$M$10)</f>
        <v>0</v>
      </c>
      <c r="N136" s="36"/>
      <c r="O136" s="30">
        <f>SUM(N136*$E136*$F136*$G136*$H136*$O$10)</f>
        <v>0</v>
      </c>
      <c r="P136" s="36"/>
      <c r="Q136" s="30">
        <f>SUM(P136*$E136*$F136*$G136*$H136*$Q$10)</f>
        <v>0</v>
      </c>
      <c r="R136" s="36"/>
      <c r="S136" s="30">
        <f>SUM(R136*$E136*$F136*$G136*$H136*$S$10)</f>
        <v>0</v>
      </c>
      <c r="T136" s="36"/>
      <c r="U136" s="30">
        <f>SUM(T136*$E136*$F136*$G136*$H136*$U$10)</f>
        <v>0</v>
      </c>
      <c r="V136" s="36"/>
      <c r="W136" s="33">
        <f>SUM(V136*$E136*$F136*$G136*$H136*$W$10)</f>
        <v>0</v>
      </c>
      <c r="X136" s="41"/>
      <c r="Y136" s="30">
        <f>SUM(X136*$E136*$F136*$G136*$H136*$Y$10)</f>
        <v>0</v>
      </c>
      <c r="Z136" s="36"/>
      <c r="AA136" s="30">
        <f>SUM(Z136*$E136*$F136*$G136*$H136*$AA$10)</f>
        <v>0</v>
      </c>
      <c r="AB136" s="36"/>
      <c r="AC136" s="30">
        <f>SUM(AB136*$E136*$F136*$G136*$H136*$AC$10)</f>
        <v>0</v>
      </c>
      <c r="AD136" s="36"/>
      <c r="AE136" s="30">
        <f>SUM(AD136*$E136*$F136*$G136*$H136*$AE$10)</f>
        <v>0</v>
      </c>
      <c r="AF136" s="36"/>
      <c r="AG136" s="30">
        <f>AF136*$E136*$F136*$G136*$I136*$AG$10</f>
        <v>0</v>
      </c>
      <c r="AH136" s="36"/>
      <c r="AI136" s="30">
        <f>AH136*$E136*$F136*$G136*$I136*$AI$10</f>
        <v>0</v>
      </c>
      <c r="AJ136" s="41"/>
      <c r="AK136" s="30">
        <f>SUM(AJ136*$E136*$F136*$G136*$H136*$AK$10)</f>
        <v>0</v>
      </c>
      <c r="AL136" s="36"/>
      <c r="AM136" s="33">
        <f>SUM(AL136*$E136*$F136*$G136*$H136*$AM$10)</f>
        <v>0</v>
      </c>
      <c r="AN136" s="36"/>
      <c r="AO136" s="30">
        <f>SUM(AN136*$E136*$F136*$G136*$H136*$AO$10)</f>
        <v>0</v>
      </c>
      <c r="AP136" s="36"/>
      <c r="AQ136" s="30">
        <f>SUM(AP136*$E136*$F136*$G136*$H136*$AQ$10)</f>
        <v>0</v>
      </c>
      <c r="AR136" s="36"/>
      <c r="AS136" s="30">
        <f>SUM(AR136*$E136*$F136*$G136*$H136*$AS$10)</f>
        <v>0</v>
      </c>
      <c r="AT136" s="36"/>
      <c r="AU136" s="30">
        <f>SUM(AT136*$E136*$F136*$G136*$H136*$AU$10)</f>
        <v>0</v>
      </c>
      <c r="AV136" s="36"/>
      <c r="AW136" s="30">
        <f>SUM(AV136*$E136*$F136*$G136*$H136*$AW$10)</f>
        <v>0</v>
      </c>
      <c r="AX136" s="36"/>
      <c r="AY136" s="30">
        <f>SUM(AX136*$E136*$F136*$G136*$H136*$AY$10)</f>
        <v>0</v>
      </c>
      <c r="AZ136" s="36"/>
      <c r="BA136" s="30">
        <f>SUM(AZ136*$E136*$F136*$G136*$H136*$BA$10)</f>
        <v>0</v>
      </c>
      <c r="BB136" s="36"/>
      <c r="BC136" s="30">
        <f>SUM(BB136*$E136*$F136*$G136*$H136*$BC$10)</f>
        <v>0</v>
      </c>
      <c r="BD136" s="36"/>
      <c r="BE136" s="30">
        <f>SUM(BD136*$E136*$F136*$G136*$H136*$BE$10)</f>
        <v>0</v>
      </c>
      <c r="BF136" s="36"/>
      <c r="BG136" s="30">
        <f>SUM(BF136*$E136*$F136*$G136*$H136*$BG$10)</f>
        <v>0</v>
      </c>
      <c r="BH136" s="36"/>
      <c r="BI136" s="30">
        <f>SUM(BH136*$E136*$F136*$G136*$H136*$BI$10)</f>
        <v>0</v>
      </c>
      <c r="BJ136" s="36"/>
      <c r="BK136" s="30">
        <f>BJ136*$E136*$F136*$G136*$I136*$BK$10</f>
        <v>0</v>
      </c>
      <c r="BL136" s="36"/>
      <c r="BM136" s="30">
        <f>BL136*$E136*$F136*$G136*$I136*$BM$10</f>
        <v>0</v>
      </c>
      <c r="BN136" s="48"/>
      <c r="BO136" s="30">
        <f>BN136*$E136*$F136*$G136*$I136*$BO$10</f>
        <v>0</v>
      </c>
      <c r="BP136" s="36"/>
      <c r="BQ136" s="30">
        <f>BP136*$E136*$F136*$G136*$I136*$BQ$10</f>
        <v>0</v>
      </c>
      <c r="BR136" s="36"/>
      <c r="BS136" s="30">
        <f>BR136*$E136*$F136*$G136*$I136*$BS$10</f>
        <v>0</v>
      </c>
      <c r="BT136" s="36"/>
      <c r="BU136" s="30">
        <f>BT136*$E136*$F136*$G136*$I136*$BU$10</f>
        <v>0</v>
      </c>
      <c r="BV136" s="36"/>
      <c r="BW136" s="30">
        <f>BV136*$E136*$F136*$G136*$I136*$BW$10</f>
        <v>0</v>
      </c>
      <c r="BX136" s="36"/>
      <c r="BY136" s="30">
        <f>BX136*$E136*$F136*$G136*$I136*$BY$10</f>
        <v>0</v>
      </c>
      <c r="BZ136" s="36"/>
      <c r="CA136" s="30">
        <f>BZ136*$E136*$F136*$G136*$I136*$CA$10</f>
        <v>0</v>
      </c>
      <c r="CB136" s="36"/>
      <c r="CC136" s="30">
        <f>CB136*$E136*$F136*$G136*$I136*$CC$10</f>
        <v>0</v>
      </c>
      <c r="CD136" s="36"/>
      <c r="CE136" s="30">
        <f>CD136*$E136*$F136*$G136*$I136*$CE$10</f>
        <v>0</v>
      </c>
      <c r="CF136" s="36"/>
      <c r="CG136" s="30">
        <f>CF136*$E136*$F136*$G136*$I136*$CG$10</f>
        <v>0</v>
      </c>
      <c r="CH136" s="36"/>
      <c r="CI136" s="30">
        <f>CH136*$E136*$F136*$G136*$I136*$CI$10</f>
        <v>0</v>
      </c>
      <c r="CJ136" s="36"/>
      <c r="CK136" s="30">
        <f>CJ136*$E136*$F136*$G136*$I136*$CK$10</f>
        <v>0</v>
      </c>
      <c r="CL136" s="36"/>
      <c r="CM136" s="30">
        <f>CL136*$E136*$F136*$G136*$I136*$CM$10</f>
        <v>0</v>
      </c>
      <c r="CN136" s="36"/>
      <c r="CO136" s="30">
        <f>CN136*$E136*$F136*$G136*$J136*$CO$10</f>
        <v>0</v>
      </c>
      <c r="CP136" s="36"/>
      <c r="CQ136" s="30">
        <f>CP136*$E136*$F136*$G136*$K136*$CQ$10</f>
        <v>0</v>
      </c>
      <c r="CR136" s="33"/>
      <c r="CS136" s="30">
        <f>CR136*E136*F136*G136</f>
        <v>0</v>
      </c>
      <c r="CT136" s="33"/>
      <c r="CU136" s="30"/>
      <c r="CV136" s="85">
        <f t="shared" ref="CV136:CW138" si="248">SUM(N136+L136+X136+P136+R136+Z136+V136+T136+AB136+AF136+AD136+AH136+AJ136+AN136+BJ136+BP136+AL136+AX136+AZ136+CB136+CD136+BZ136+CF136+CH136+BT136+BV136+AP136+AR136+AT136+AV136+BL136+BN136+BR136+BB136+BD136+BF136+BH136+BX136+CJ136+CL136+CN136+CP136+CR136+CT136)</f>
        <v>0</v>
      </c>
      <c r="CW136" s="85">
        <f t="shared" si="248"/>
        <v>0</v>
      </c>
    </row>
    <row r="137" spans="1:101" s="4" customFormat="1" ht="30" x14ac:dyDescent="0.25">
      <c r="A137" s="43"/>
      <c r="B137" s="43">
        <v>96</v>
      </c>
      <c r="C137" s="159" t="s">
        <v>413</v>
      </c>
      <c r="D137" s="111" t="s">
        <v>246</v>
      </c>
      <c r="E137" s="112">
        <v>13520</v>
      </c>
      <c r="F137" s="28">
        <v>2.1800000000000002</v>
      </c>
      <c r="G137" s="44">
        <v>1</v>
      </c>
      <c r="H137" s="112">
        <v>1.4</v>
      </c>
      <c r="I137" s="112">
        <v>1.68</v>
      </c>
      <c r="J137" s="112">
        <v>2.23</v>
      </c>
      <c r="K137" s="112">
        <v>2.57</v>
      </c>
      <c r="L137" s="40">
        <v>0</v>
      </c>
      <c r="M137" s="30">
        <f>SUM(L137*$E137*$F137*$G137*$H137*$M$10)</f>
        <v>0</v>
      </c>
      <c r="N137" s="36">
        <v>0</v>
      </c>
      <c r="O137" s="30">
        <f>SUM(N137*$E137*$F137*$G137*$H137*$O$10)</f>
        <v>0</v>
      </c>
      <c r="P137" s="36">
        <v>0</v>
      </c>
      <c r="Q137" s="30">
        <f>SUM(P137*$E137*$F137*$G137*$H137*$Q$10)</f>
        <v>0</v>
      </c>
      <c r="R137" s="36">
        <v>0</v>
      </c>
      <c r="S137" s="30">
        <f>SUM(R137*$E137*$F137*$G137*$H137*$S$10)</f>
        <v>0</v>
      </c>
      <c r="T137" s="36">
        <v>0</v>
      </c>
      <c r="U137" s="30">
        <f>SUM(T137*$E137*$F137*$G137*$H137*$U$10)</f>
        <v>0</v>
      </c>
      <c r="V137" s="36"/>
      <c r="W137" s="33">
        <f>SUM(V137*$E137*$F137*$G137*$H137*$W$10)</f>
        <v>0</v>
      </c>
      <c r="X137" s="41"/>
      <c r="Y137" s="30">
        <f>SUM(X137*$E137*$F137*$G137*$H137*$Y$10)</f>
        <v>0</v>
      </c>
      <c r="Z137" s="36">
        <v>0</v>
      </c>
      <c r="AA137" s="30">
        <f>SUM(Z137*$E137*$F137*$G137*$H137*$AA$10)</f>
        <v>0</v>
      </c>
      <c r="AB137" s="36">
        <v>0</v>
      </c>
      <c r="AC137" s="30">
        <f>SUM(AB137*$E137*$F137*$G137*$H137*$AC$10)</f>
        <v>0</v>
      </c>
      <c r="AD137" s="36">
        <v>0</v>
      </c>
      <c r="AE137" s="30">
        <f>SUM(AD137*$E137*$F137*$G137*$H137*$AE$10)</f>
        <v>0</v>
      </c>
      <c r="AF137" s="36">
        <v>0</v>
      </c>
      <c r="AG137" s="30">
        <f>AF137*$E137*$F137*$G137*$I137*$AG$10</f>
        <v>0</v>
      </c>
      <c r="AH137" s="36">
        <v>0</v>
      </c>
      <c r="AI137" s="30">
        <f>AH137*$E137*$F137*$G137*$I137*$AI$10</f>
        <v>0</v>
      </c>
      <c r="AJ137" s="41"/>
      <c r="AK137" s="30">
        <f>SUM(AJ137*$E137*$F137*$G137*$H137*$AK$10)</f>
        <v>0</v>
      </c>
      <c r="AL137" s="36"/>
      <c r="AM137" s="33">
        <f>SUM(AL137*$E137*$F137*$G137*$H137*$AM$10)</f>
        <v>0</v>
      </c>
      <c r="AN137" s="36">
        <v>0</v>
      </c>
      <c r="AO137" s="30">
        <f>SUM(AN137*$E137*$F137*$G137*$H137*$AO$10)</f>
        <v>0</v>
      </c>
      <c r="AP137" s="36">
        <v>0</v>
      </c>
      <c r="AQ137" s="30">
        <f>SUM(AP137*$E137*$F137*$G137*$H137*$AQ$10)</f>
        <v>0</v>
      </c>
      <c r="AR137" s="36"/>
      <c r="AS137" s="30">
        <f>SUM(AR137*$E137*$F137*$G137*$H137*$AS$10)</f>
        <v>0</v>
      </c>
      <c r="AT137" s="36"/>
      <c r="AU137" s="30">
        <f>SUM(AT137*$E137*$F137*$G137*$H137*$AU$10)</f>
        <v>0</v>
      </c>
      <c r="AV137" s="36"/>
      <c r="AW137" s="30">
        <f>SUM(AV137*$E137*$F137*$G137*$H137*$AW$10)</f>
        <v>0</v>
      </c>
      <c r="AX137" s="36">
        <v>0</v>
      </c>
      <c r="AY137" s="30">
        <f>SUM(AX137*$E137*$F137*$G137*$H137*$AY$10)</f>
        <v>0</v>
      </c>
      <c r="AZ137" s="36"/>
      <c r="BA137" s="30">
        <f>SUM(AZ137*$E137*$F137*$G137*$H137*$BA$10)</f>
        <v>0</v>
      </c>
      <c r="BB137" s="36">
        <v>0</v>
      </c>
      <c r="BC137" s="30">
        <f>SUM(BB137*$E137*$F137*$G137*$H137*$BC$10)</f>
        <v>0</v>
      </c>
      <c r="BD137" s="36">
        <v>0</v>
      </c>
      <c r="BE137" s="30">
        <f>SUM(BD137*$E137*$F137*$G137*$H137*$BE$10)</f>
        <v>0</v>
      </c>
      <c r="BF137" s="36">
        <v>0</v>
      </c>
      <c r="BG137" s="30">
        <f>SUM(BF137*$E137*$F137*$G137*$H137*$BG$10)</f>
        <v>0</v>
      </c>
      <c r="BH137" s="36"/>
      <c r="BI137" s="30">
        <f>SUM(BH137*$E137*$F137*$G137*$H137*$BI$10)</f>
        <v>0</v>
      </c>
      <c r="BJ137" s="36">
        <v>0</v>
      </c>
      <c r="BK137" s="30">
        <f>BJ137*$E137*$F137*$G137*$I137*$BK$10</f>
        <v>0</v>
      </c>
      <c r="BL137" s="36">
        <v>0</v>
      </c>
      <c r="BM137" s="30">
        <f>BL137*$E137*$F137*$G137*$I137*$BM$10</f>
        <v>0</v>
      </c>
      <c r="BN137" s="48">
        <v>0</v>
      </c>
      <c r="BO137" s="30">
        <f>BN137*$E137*$F137*$G137*$I137*$BO$10</f>
        <v>0</v>
      </c>
      <c r="BP137" s="36">
        <v>0</v>
      </c>
      <c r="BQ137" s="30">
        <f>BP137*$E137*$F137*$G137*$I137*$BQ$10</f>
        <v>0</v>
      </c>
      <c r="BR137" s="36">
        <v>0</v>
      </c>
      <c r="BS137" s="30">
        <f>BR137*$E137*$F137*$G137*$I137*$BS$10</f>
        <v>0</v>
      </c>
      <c r="BT137" s="36">
        <v>0</v>
      </c>
      <c r="BU137" s="30">
        <f>BT137*$E137*$F137*$G137*$I137*$BU$10</f>
        <v>0</v>
      </c>
      <c r="BV137" s="36"/>
      <c r="BW137" s="30">
        <f>BV137*$E137*$F137*$G137*$I137*$BW$10</f>
        <v>0</v>
      </c>
      <c r="BX137" s="36"/>
      <c r="BY137" s="30">
        <f>BX137*$E137*$F137*$G137*$I137*$BY$10</f>
        <v>0</v>
      </c>
      <c r="BZ137" s="36">
        <v>0</v>
      </c>
      <c r="CA137" s="30">
        <f>BZ137*$E137*$F137*$G137*$I137*$CA$10</f>
        <v>0</v>
      </c>
      <c r="CB137" s="36">
        <v>0</v>
      </c>
      <c r="CC137" s="30">
        <f>CB137*$E137*$F137*$G137*$I137*$CC$10</f>
        <v>0</v>
      </c>
      <c r="CD137" s="36">
        <v>0</v>
      </c>
      <c r="CE137" s="30">
        <f>CD137*$E137*$F137*$G137*$I137*$CE$10</f>
        <v>0</v>
      </c>
      <c r="CF137" s="36">
        <v>0</v>
      </c>
      <c r="CG137" s="30">
        <f>CF137*$E137*$F137*$G137*$I137*$CG$10</f>
        <v>0</v>
      </c>
      <c r="CH137" s="36"/>
      <c r="CI137" s="30">
        <f>CH137*$E137*$F137*$G137*$I137*$CI$10</f>
        <v>0</v>
      </c>
      <c r="CJ137" s="36"/>
      <c r="CK137" s="30">
        <f>CJ137*$E137*$F137*$G137*$I137*$CK$10</f>
        <v>0</v>
      </c>
      <c r="CL137" s="36">
        <v>0</v>
      </c>
      <c r="CM137" s="30">
        <f>CL137*$E137*$F137*$G137*$I137*$CM$10</f>
        <v>0</v>
      </c>
      <c r="CN137" s="36">
        <v>0</v>
      </c>
      <c r="CO137" s="30">
        <f>CN137*$E137*$F137*$G137*$J137*$CO$10</f>
        <v>0</v>
      </c>
      <c r="CP137" s="36">
        <v>0</v>
      </c>
      <c r="CQ137" s="30">
        <f>CP137*$E137*$F137*$G137*$K137*$CQ$10</f>
        <v>0</v>
      </c>
      <c r="CR137" s="33"/>
      <c r="CS137" s="30">
        <f>CR137*E137*F137*G137</f>
        <v>0</v>
      </c>
      <c r="CT137" s="33"/>
      <c r="CU137" s="30"/>
      <c r="CV137" s="85">
        <f t="shared" si="248"/>
        <v>0</v>
      </c>
      <c r="CW137" s="85">
        <f t="shared" si="248"/>
        <v>0</v>
      </c>
    </row>
    <row r="138" spans="1:101" s="4" customFormat="1" ht="30" x14ac:dyDescent="0.25">
      <c r="A138" s="43"/>
      <c r="B138" s="43">
        <v>97</v>
      </c>
      <c r="C138" s="159" t="s">
        <v>414</v>
      </c>
      <c r="D138" s="111" t="s">
        <v>247</v>
      </c>
      <c r="E138" s="112">
        <v>13520</v>
      </c>
      <c r="F138" s="28">
        <v>4.3099999999999996</v>
      </c>
      <c r="G138" s="44">
        <v>1</v>
      </c>
      <c r="H138" s="112">
        <v>1.4</v>
      </c>
      <c r="I138" s="112">
        <v>1.68</v>
      </c>
      <c r="J138" s="112">
        <v>2.23</v>
      </c>
      <c r="K138" s="112">
        <v>2.57</v>
      </c>
      <c r="L138" s="40"/>
      <c r="M138" s="30">
        <f>SUM(L138*$E138*$F138*$G138*$H138*$M$10)</f>
        <v>0</v>
      </c>
      <c r="N138" s="36"/>
      <c r="O138" s="30">
        <f>SUM(N138*$E138*$F138*$G138*$H138*$O$10)</f>
        <v>0</v>
      </c>
      <c r="P138" s="36">
        <v>0</v>
      </c>
      <c r="Q138" s="30">
        <f>SUM(P138*$E138*$F138*$G138*$H138*$Q$10)</f>
        <v>0</v>
      </c>
      <c r="R138" s="36">
        <v>0</v>
      </c>
      <c r="S138" s="30">
        <f>SUM(R138*$E138*$F138*$G138*$H138*$S$10)</f>
        <v>0</v>
      </c>
      <c r="T138" s="36">
        <v>0</v>
      </c>
      <c r="U138" s="30">
        <f>SUM(T138*$E138*$F138*$G138*$H138*$U$10)</f>
        <v>0</v>
      </c>
      <c r="V138" s="36"/>
      <c r="W138" s="33">
        <f>SUM(V138*$E138*$F138*$G138*$H138*$W$10)</f>
        <v>0</v>
      </c>
      <c r="X138" s="41"/>
      <c r="Y138" s="30">
        <f>SUM(X138*$E138*$F138*$G138*$H138*$Y$10)</f>
        <v>0</v>
      </c>
      <c r="Z138" s="36">
        <v>0</v>
      </c>
      <c r="AA138" s="30">
        <f>SUM(Z138*$E138*$F138*$G138*$H138*$AA$10)</f>
        <v>0</v>
      </c>
      <c r="AB138" s="36">
        <v>0</v>
      </c>
      <c r="AC138" s="30">
        <f>SUM(AB138*$E138*$F138*$G138*$H138*$AC$10)</f>
        <v>0</v>
      </c>
      <c r="AD138" s="36">
        <v>0</v>
      </c>
      <c r="AE138" s="30">
        <f>SUM(AD138*$E138*$F138*$G138*$H138*$AE$10)</f>
        <v>0</v>
      </c>
      <c r="AF138" s="36">
        <v>0</v>
      </c>
      <c r="AG138" s="30">
        <f>AF138*$E138*$F138*$G138*$I138*$AG$10</f>
        <v>0</v>
      </c>
      <c r="AH138" s="36">
        <v>0</v>
      </c>
      <c r="AI138" s="30">
        <f>AH138*$E138*$F138*$G138*$I138*$AI$10</f>
        <v>0</v>
      </c>
      <c r="AJ138" s="41"/>
      <c r="AK138" s="30">
        <f>SUM(AJ138*$E138*$F138*$G138*$H138*$AK$10)</f>
        <v>0</v>
      </c>
      <c r="AL138" s="36"/>
      <c r="AM138" s="33">
        <f>SUM(AL138*$E138*$F138*$G138*$H138*$AM$10)</f>
        <v>0</v>
      </c>
      <c r="AN138" s="36">
        <v>0</v>
      </c>
      <c r="AO138" s="30">
        <f>SUM(AN138*$E138*$F138*$G138*$H138*$AO$10)</f>
        <v>0</v>
      </c>
      <c r="AP138" s="36">
        <v>0</v>
      </c>
      <c r="AQ138" s="30">
        <f>SUM(AP138*$E138*$F138*$G138*$H138*$AQ$10)</f>
        <v>0</v>
      </c>
      <c r="AR138" s="36"/>
      <c r="AS138" s="30">
        <f>SUM(AR138*$E138*$F138*$G138*$H138*$AS$10)</f>
        <v>0</v>
      </c>
      <c r="AT138" s="36"/>
      <c r="AU138" s="30">
        <f>SUM(AT138*$E138*$F138*$G138*$H138*$AU$10)</f>
        <v>0</v>
      </c>
      <c r="AV138" s="36"/>
      <c r="AW138" s="30">
        <f>SUM(AV138*$E138*$F138*$G138*$H138*$AW$10)</f>
        <v>0</v>
      </c>
      <c r="AX138" s="36">
        <v>0</v>
      </c>
      <c r="AY138" s="30">
        <f>SUM(AX138*$E138*$F138*$G138*$H138*$AY$10)</f>
        <v>0</v>
      </c>
      <c r="AZ138" s="36">
        <v>0</v>
      </c>
      <c r="BA138" s="30">
        <f>SUM(AZ138*$E138*$F138*$G138*$H138*$BA$10)</f>
        <v>0</v>
      </c>
      <c r="BB138" s="36">
        <v>0</v>
      </c>
      <c r="BC138" s="30">
        <f>SUM(BB138*$E138*$F138*$G138*$H138*$BC$10)</f>
        <v>0</v>
      </c>
      <c r="BD138" s="36">
        <v>0</v>
      </c>
      <c r="BE138" s="30">
        <f>SUM(BD138*$E138*$F138*$G138*$H138*$BE$10)</f>
        <v>0</v>
      </c>
      <c r="BF138" s="36">
        <v>0</v>
      </c>
      <c r="BG138" s="30">
        <f>SUM(BF138*$E138*$F138*$G138*$H138*$BG$10)</f>
        <v>0</v>
      </c>
      <c r="BH138" s="36"/>
      <c r="BI138" s="30">
        <f>SUM(BH138*$E138*$F138*$G138*$H138*$BI$10)</f>
        <v>0</v>
      </c>
      <c r="BJ138" s="36">
        <v>0</v>
      </c>
      <c r="BK138" s="30">
        <f>BJ138*$E138*$F138*$G138*$I138*$BK$10</f>
        <v>0</v>
      </c>
      <c r="BL138" s="36">
        <v>0</v>
      </c>
      <c r="BM138" s="30">
        <f>BL138*$E138*$F138*$G138*$I138*$BM$10</f>
        <v>0</v>
      </c>
      <c r="BN138" s="48"/>
      <c r="BO138" s="30">
        <f>BN138*$E138*$F138*$G138*$I138*$BO$10</f>
        <v>0</v>
      </c>
      <c r="BP138" s="36">
        <v>0</v>
      </c>
      <c r="BQ138" s="30">
        <f>BP138*$E138*$F138*$G138*$I138*$BQ$10</f>
        <v>0</v>
      </c>
      <c r="BR138" s="36">
        <v>0</v>
      </c>
      <c r="BS138" s="30">
        <f>BR138*$E138*$F138*$G138*$I138*$BS$10</f>
        <v>0</v>
      </c>
      <c r="BT138" s="36"/>
      <c r="BU138" s="30">
        <f>BT138*$E138*$F138*$G138*$I138*$BU$10</f>
        <v>0</v>
      </c>
      <c r="BV138" s="36"/>
      <c r="BW138" s="30">
        <f>BV138*$E138*$F138*$G138*$I138*$BW$10</f>
        <v>0</v>
      </c>
      <c r="BX138" s="36"/>
      <c r="BY138" s="30">
        <f>BX138*$E138*$F138*$G138*$I138*$BY$10</f>
        <v>0</v>
      </c>
      <c r="BZ138" s="36">
        <v>0</v>
      </c>
      <c r="CA138" s="30">
        <f>BZ138*$E138*$F138*$G138*$I138*$CA$10</f>
        <v>0</v>
      </c>
      <c r="CB138" s="36">
        <v>0</v>
      </c>
      <c r="CC138" s="30">
        <f>CB138*$E138*$F138*$G138*$I138*$CC$10</f>
        <v>0</v>
      </c>
      <c r="CD138" s="36">
        <v>0</v>
      </c>
      <c r="CE138" s="30">
        <f>CD138*$E138*$F138*$G138*$I138*$CE$10</f>
        <v>0</v>
      </c>
      <c r="CF138" s="36">
        <v>0</v>
      </c>
      <c r="CG138" s="30">
        <f>CF138*$E138*$F138*$G138*$I138*$CG$10</f>
        <v>0</v>
      </c>
      <c r="CH138" s="36"/>
      <c r="CI138" s="30">
        <f>CH138*$E138*$F138*$G138*$I138*$CI$10</f>
        <v>0</v>
      </c>
      <c r="CJ138" s="36"/>
      <c r="CK138" s="30">
        <f>CJ138*$E138*$F138*$G138*$I138*$CK$10</f>
        <v>0</v>
      </c>
      <c r="CL138" s="36">
        <v>0</v>
      </c>
      <c r="CM138" s="30">
        <f>CL138*$E138*$F138*$G138*$I138*$CM$10</f>
        <v>0</v>
      </c>
      <c r="CN138" s="36">
        <v>0</v>
      </c>
      <c r="CO138" s="30">
        <f>CN138*$E138*$F138*$G138*$J138*$CO$10</f>
        <v>0</v>
      </c>
      <c r="CP138" s="36">
        <v>0</v>
      </c>
      <c r="CQ138" s="30">
        <f>CP138*$E138*$F138*$G138*$K138*$CQ$10</f>
        <v>0</v>
      </c>
      <c r="CR138" s="33"/>
      <c r="CS138" s="30">
        <f>CR138*E138*F138*G138</f>
        <v>0</v>
      </c>
      <c r="CT138" s="33"/>
      <c r="CU138" s="30"/>
      <c r="CV138" s="85">
        <f t="shared" si="248"/>
        <v>0</v>
      </c>
      <c r="CW138" s="85">
        <f t="shared" si="248"/>
        <v>0</v>
      </c>
    </row>
    <row r="139" spans="1:101" s="83" customFormat="1" x14ac:dyDescent="0.25">
      <c r="A139" s="80">
        <v>26</v>
      </c>
      <c r="B139" s="80"/>
      <c r="C139" s="160"/>
      <c r="D139" s="110" t="s">
        <v>248</v>
      </c>
      <c r="E139" s="112">
        <v>13520</v>
      </c>
      <c r="F139" s="45">
        <v>0.98</v>
      </c>
      <c r="G139" s="26">
        <v>1</v>
      </c>
      <c r="H139" s="119">
        <v>1.4</v>
      </c>
      <c r="I139" s="119">
        <v>1.68</v>
      </c>
      <c r="J139" s="119">
        <v>2.23</v>
      </c>
      <c r="K139" s="119">
        <v>2.57</v>
      </c>
      <c r="L139" s="46">
        <f>L140</f>
        <v>0</v>
      </c>
      <c r="M139" s="46">
        <f t="shared" ref="M139:BX139" si="249">M140</f>
        <v>0</v>
      </c>
      <c r="N139" s="46">
        <f t="shared" si="249"/>
        <v>0</v>
      </c>
      <c r="O139" s="46">
        <f t="shared" si="249"/>
        <v>0</v>
      </c>
      <c r="P139" s="46">
        <f t="shared" si="249"/>
        <v>0</v>
      </c>
      <c r="Q139" s="46">
        <f t="shared" si="249"/>
        <v>0</v>
      </c>
      <c r="R139" s="46">
        <f t="shared" si="249"/>
        <v>0</v>
      </c>
      <c r="S139" s="46">
        <f t="shared" si="249"/>
        <v>0</v>
      </c>
      <c r="T139" s="46">
        <f t="shared" si="249"/>
        <v>0</v>
      </c>
      <c r="U139" s="46">
        <f t="shared" si="249"/>
        <v>0</v>
      </c>
      <c r="V139" s="46">
        <f t="shared" si="249"/>
        <v>0</v>
      </c>
      <c r="W139" s="46">
        <f t="shared" si="249"/>
        <v>0</v>
      </c>
      <c r="X139" s="46">
        <f t="shared" si="249"/>
        <v>0</v>
      </c>
      <c r="Y139" s="46">
        <f t="shared" si="249"/>
        <v>0</v>
      </c>
      <c r="Z139" s="46">
        <f t="shared" si="249"/>
        <v>0</v>
      </c>
      <c r="AA139" s="46">
        <f t="shared" si="249"/>
        <v>0</v>
      </c>
      <c r="AB139" s="46">
        <f t="shared" si="249"/>
        <v>23</v>
      </c>
      <c r="AC139" s="46">
        <f t="shared" si="249"/>
        <v>426637.11999999994</v>
      </c>
      <c r="AD139" s="46">
        <f t="shared" si="249"/>
        <v>0</v>
      </c>
      <c r="AE139" s="46">
        <f t="shared" si="249"/>
        <v>0</v>
      </c>
      <c r="AF139" s="46">
        <f t="shared" si="249"/>
        <v>0</v>
      </c>
      <c r="AG139" s="46">
        <f t="shared" si="249"/>
        <v>0</v>
      </c>
      <c r="AH139" s="46">
        <f t="shared" si="249"/>
        <v>0</v>
      </c>
      <c r="AI139" s="46">
        <f t="shared" si="249"/>
        <v>0</v>
      </c>
      <c r="AJ139" s="46">
        <f t="shared" si="249"/>
        <v>0</v>
      </c>
      <c r="AK139" s="46">
        <f t="shared" si="249"/>
        <v>0</v>
      </c>
      <c r="AL139" s="46">
        <f t="shared" si="249"/>
        <v>0</v>
      </c>
      <c r="AM139" s="46">
        <f t="shared" si="249"/>
        <v>0</v>
      </c>
      <c r="AN139" s="46">
        <f t="shared" si="249"/>
        <v>0</v>
      </c>
      <c r="AO139" s="46">
        <f t="shared" si="249"/>
        <v>0</v>
      </c>
      <c r="AP139" s="46">
        <f t="shared" si="249"/>
        <v>0</v>
      </c>
      <c r="AQ139" s="46">
        <f t="shared" si="249"/>
        <v>0</v>
      </c>
      <c r="AR139" s="46">
        <f t="shared" si="249"/>
        <v>0</v>
      </c>
      <c r="AS139" s="46">
        <f t="shared" si="249"/>
        <v>0</v>
      </c>
      <c r="AT139" s="46">
        <f t="shared" si="249"/>
        <v>0</v>
      </c>
      <c r="AU139" s="46">
        <f t="shared" si="249"/>
        <v>0</v>
      </c>
      <c r="AV139" s="46">
        <f t="shared" si="249"/>
        <v>0</v>
      </c>
      <c r="AW139" s="46">
        <f t="shared" si="249"/>
        <v>0</v>
      </c>
      <c r="AX139" s="46">
        <f t="shared" si="249"/>
        <v>0</v>
      </c>
      <c r="AY139" s="46">
        <f t="shared" si="249"/>
        <v>0</v>
      </c>
      <c r="AZ139" s="46">
        <f t="shared" si="249"/>
        <v>0</v>
      </c>
      <c r="BA139" s="46">
        <f t="shared" si="249"/>
        <v>0</v>
      </c>
      <c r="BB139" s="46">
        <f t="shared" si="249"/>
        <v>0</v>
      </c>
      <c r="BC139" s="46">
        <f t="shared" si="249"/>
        <v>0</v>
      </c>
      <c r="BD139" s="46">
        <f t="shared" si="249"/>
        <v>0</v>
      </c>
      <c r="BE139" s="46">
        <f t="shared" si="249"/>
        <v>0</v>
      </c>
      <c r="BF139" s="46">
        <f t="shared" si="249"/>
        <v>0</v>
      </c>
      <c r="BG139" s="46">
        <f t="shared" si="249"/>
        <v>0</v>
      </c>
      <c r="BH139" s="46">
        <f t="shared" si="249"/>
        <v>0</v>
      </c>
      <c r="BI139" s="46">
        <f t="shared" si="249"/>
        <v>0</v>
      </c>
      <c r="BJ139" s="46">
        <f t="shared" si="249"/>
        <v>0</v>
      </c>
      <c r="BK139" s="46">
        <f t="shared" si="249"/>
        <v>0</v>
      </c>
      <c r="BL139" s="46">
        <f t="shared" si="249"/>
        <v>0</v>
      </c>
      <c r="BM139" s="46">
        <f t="shared" si="249"/>
        <v>0</v>
      </c>
      <c r="BN139" s="46">
        <f t="shared" si="249"/>
        <v>0</v>
      </c>
      <c r="BO139" s="46">
        <f t="shared" si="249"/>
        <v>0</v>
      </c>
      <c r="BP139" s="46">
        <f t="shared" si="249"/>
        <v>0</v>
      </c>
      <c r="BQ139" s="46">
        <f t="shared" si="249"/>
        <v>0</v>
      </c>
      <c r="BR139" s="46">
        <f t="shared" si="249"/>
        <v>0</v>
      </c>
      <c r="BS139" s="46">
        <f t="shared" si="249"/>
        <v>0</v>
      </c>
      <c r="BT139" s="46">
        <f t="shared" si="249"/>
        <v>0</v>
      </c>
      <c r="BU139" s="46">
        <f t="shared" si="249"/>
        <v>0</v>
      </c>
      <c r="BV139" s="46">
        <f t="shared" si="249"/>
        <v>0</v>
      </c>
      <c r="BW139" s="46">
        <f t="shared" si="249"/>
        <v>0</v>
      </c>
      <c r="BX139" s="46">
        <f t="shared" si="249"/>
        <v>0</v>
      </c>
      <c r="BY139" s="46">
        <f t="shared" ref="BY139:CW139" si="250">BY140</f>
        <v>0</v>
      </c>
      <c r="BZ139" s="46">
        <f t="shared" si="250"/>
        <v>14</v>
      </c>
      <c r="CA139" s="46">
        <f t="shared" si="250"/>
        <v>311630.592</v>
      </c>
      <c r="CB139" s="46">
        <f t="shared" si="250"/>
        <v>0</v>
      </c>
      <c r="CC139" s="46">
        <f t="shared" si="250"/>
        <v>0</v>
      </c>
      <c r="CD139" s="46">
        <f t="shared" si="250"/>
        <v>0</v>
      </c>
      <c r="CE139" s="46">
        <f t="shared" si="250"/>
        <v>0</v>
      </c>
      <c r="CF139" s="46">
        <f t="shared" si="250"/>
        <v>0</v>
      </c>
      <c r="CG139" s="46">
        <f t="shared" si="250"/>
        <v>0</v>
      </c>
      <c r="CH139" s="46">
        <f t="shared" si="250"/>
        <v>0</v>
      </c>
      <c r="CI139" s="46">
        <f t="shared" si="250"/>
        <v>0</v>
      </c>
      <c r="CJ139" s="46">
        <f t="shared" si="250"/>
        <v>0</v>
      </c>
      <c r="CK139" s="46">
        <f t="shared" si="250"/>
        <v>0</v>
      </c>
      <c r="CL139" s="46">
        <f t="shared" si="250"/>
        <v>0</v>
      </c>
      <c r="CM139" s="46">
        <f t="shared" si="250"/>
        <v>0</v>
      </c>
      <c r="CN139" s="46">
        <f t="shared" si="250"/>
        <v>0</v>
      </c>
      <c r="CO139" s="46">
        <f t="shared" si="250"/>
        <v>0</v>
      </c>
      <c r="CP139" s="46">
        <f t="shared" si="250"/>
        <v>0</v>
      </c>
      <c r="CQ139" s="46">
        <f t="shared" si="250"/>
        <v>0</v>
      </c>
      <c r="CR139" s="46">
        <f t="shared" si="250"/>
        <v>0</v>
      </c>
      <c r="CS139" s="46">
        <f t="shared" si="250"/>
        <v>0</v>
      </c>
      <c r="CT139" s="46">
        <f t="shared" si="250"/>
        <v>0</v>
      </c>
      <c r="CU139" s="46">
        <f t="shared" si="250"/>
        <v>0</v>
      </c>
      <c r="CV139" s="46">
        <f t="shared" si="250"/>
        <v>37</v>
      </c>
      <c r="CW139" s="46">
        <f t="shared" si="250"/>
        <v>738267.71199999994</v>
      </c>
    </row>
    <row r="140" spans="1:101" s="4" customFormat="1" ht="45" x14ac:dyDescent="0.25">
      <c r="A140" s="43"/>
      <c r="B140" s="43">
        <v>98</v>
      </c>
      <c r="C140" s="159" t="s">
        <v>415</v>
      </c>
      <c r="D140" s="111" t="s">
        <v>249</v>
      </c>
      <c r="E140" s="112">
        <v>13520</v>
      </c>
      <c r="F140" s="28">
        <v>0.98</v>
      </c>
      <c r="G140" s="44">
        <v>1</v>
      </c>
      <c r="H140" s="112">
        <v>1.4</v>
      </c>
      <c r="I140" s="112">
        <v>1.68</v>
      </c>
      <c r="J140" s="112">
        <v>2.23</v>
      </c>
      <c r="K140" s="112">
        <v>2.57</v>
      </c>
      <c r="L140" s="40"/>
      <c r="M140" s="30">
        <f>SUM(L140*$E140*$F140*$G140*$H140*$M$10)</f>
        <v>0</v>
      </c>
      <c r="N140" s="36"/>
      <c r="O140" s="30">
        <f>SUM(N140*$E140*$F140*$G140*$H140*$O$10)</f>
        <v>0</v>
      </c>
      <c r="P140" s="36"/>
      <c r="Q140" s="30">
        <f>SUM(P140*$E140*$F140*$G140*$H140*$Q$10)</f>
        <v>0</v>
      </c>
      <c r="R140" s="36"/>
      <c r="S140" s="30">
        <f>SUM(R140*$E140*$F140*$G140*$H140*$S$10)</f>
        <v>0</v>
      </c>
      <c r="T140" s="36"/>
      <c r="U140" s="30">
        <f>SUM(T140*$E140*$F140*$G140*$H140*$U$10)</f>
        <v>0</v>
      </c>
      <c r="V140" s="36"/>
      <c r="W140" s="33">
        <f>SUM(V140*$E140*$F140*$G140*$H140*$W$10)</f>
        <v>0</v>
      </c>
      <c r="X140" s="41"/>
      <c r="Y140" s="30">
        <f>SUM(X140*$E140*$F140*$G140*$H140*$Y$10)</f>
        <v>0</v>
      </c>
      <c r="Z140" s="36"/>
      <c r="AA140" s="30">
        <f>SUM(Z140*$E140*$F140*$G140*$H140*$AA$10)</f>
        <v>0</v>
      </c>
      <c r="AB140" s="36">
        <v>23</v>
      </c>
      <c r="AC140" s="30">
        <f>SUM(AB140*$E140*$F140*$G140*$H140*$AC$10)</f>
        <v>426637.11999999994</v>
      </c>
      <c r="AD140" s="36"/>
      <c r="AE140" s="30">
        <f>SUM(AD140*$E140*$F140*$G140*$H140*$AE$10)</f>
        <v>0</v>
      </c>
      <c r="AF140" s="36"/>
      <c r="AG140" s="30">
        <f>AF140*$E140*$F140*$G140*$I140*$AG$10</f>
        <v>0</v>
      </c>
      <c r="AH140" s="36"/>
      <c r="AI140" s="30">
        <f>AH140*$E140*$F140*$G140*$I140*$AI$10</f>
        <v>0</v>
      </c>
      <c r="AJ140" s="41"/>
      <c r="AK140" s="30">
        <f>SUM(AJ140*$E140*$F140*$G140*$H140*$AK$10)</f>
        <v>0</v>
      </c>
      <c r="AL140" s="36"/>
      <c r="AM140" s="33">
        <f>SUM(AL140*$E140*$F140*$G140*$H140*$AM$10)</f>
        <v>0</v>
      </c>
      <c r="AN140" s="36"/>
      <c r="AO140" s="30">
        <f>SUM(AN140*$E140*$F140*$G140*$H140*$AO$10)</f>
        <v>0</v>
      </c>
      <c r="AP140" s="36"/>
      <c r="AQ140" s="30">
        <f>SUM(AP140*$E140*$F140*$G140*$H140*$AQ$10)</f>
        <v>0</v>
      </c>
      <c r="AR140" s="36"/>
      <c r="AS140" s="30">
        <f>SUM(AR140*$E140*$F140*$G140*$H140*$AS$10)</f>
        <v>0</v>
      </c>
      <c r="AT140" s="36"/>
      <c r="AU140" s="30">
        <f>SUM(AT140*$E140*$F140*$G140*$H140*$AU$10)</f>
        <v>0</v>
      </c>
      <c r="AV140" s="36"/>
      <c r="AW140" s="30">
        <f>SUM(AV140*$E140*$F140*$G140*$H140*$AW$10)</f>
        <v>0</v>
      </c>
      <c r="AX140" s="36"/>
      <c r="AY140" s="30">
        <f>SUM(AX140*$E140*$F140*$G140*$H140*$AY$10)</f>
        <v>0</v>
      </c>
      <c r="AZ140" s="36"/>
      <c r="BA140" s="30">
        <f>SUM(AZ140*$E140*$F140*$G140*$H140*$BA$10)</f>
        <v>0</v>
      </c>
      <c r="BB140" s="36"/>
      <c r="BC140" s="30">
        <f>SUM(BB140*$E140*$F140*$G140*$H140*$BC$10)</f>
        <v>0</v>
      </c>
      <c r="BD140" s="36"/>
      <c r="BE140" s="30">
        <f>SUM(BD140*$E140*$F140*$G140*$H140*$BE$10)</f>
        <v>0</v>
      </c>
      <c r="BF140" s="36"/>
      <c r="BG140" s="30">
        <f>SUM(BF140*$E140*$F140*$G140*$H140*$BG$10)</f>
        <v>0</v>
      </c>
      <c r="BH140" s="36"/>
      <c r="BI140" s="30">
        <f>SUM(BH140*$E140*$F140*$G140*$H140*$BI$10)</f>
        <v>0</v>
      </c>
      <c r="BJ140" s="36"/>
      <c r="BK140" s="30">
        <f>BJ140*$E140*$F140*$G140*$I140*$BK$10</f>
        <v>0</v>
      </c>
      <c r="BL140" s="36"/>
      <c r="BM140" s="30">
        <f>BL140*$E140*$F140*$G140*$I140*$BM$10</f>
        <v>0</v>
      </c>
      <c r="BN140" s="48"/>
      <c r="BO140" s="30">
        <f>BN140*$E140*$F140*$G140*$I140*$BO$10</f>
        <v>0</v>
      </c>
      <c r="BP140" s="37"/>
      <c r="BQ140" s="30">
        <f>BP140*$E140*$F140*$G140*$I140*$BQ$10</f>
        <v>0</v>
      </c>
      <c r="BR140" s="36"/>
      <c r="BS140" s="30">
        <f>BR140*$E140*$F140*$G140*$I140*$BS$10</f>
        <v>0</v>
      </c>
      <c r="BT140" s="36"/>
      <c r="BU140" s="30">
        <f>BT140*$E140*$F140*$G140*$I140*$BU$10</f>
        <v>0</v>
      </c>
      <c r="BV140" s="36"/>
      <c r="BW140" s="30">
        <f>BV140*$E140*$F140*$G140*$I140*$BW$10</f>
        <v>0</v>
      </c>
      <c r="BX140" s="36"/>
      <c r="BY140" s="30">
        <f>BX140*$E140*$F140*$G140*$I140*$BY$10</f>
        <v>0</v>
      </c>
      <c r="BZ140" s="37">
        <v>14</v>
      </c>
      <c r="CA140" s="30">
        <f>BZ140*$E140*$F140*$G140*$I140*$CA$10</f>
        <v>311630.592</v>
      </c>
      <c r="CB140" s="36"/>
      <c r="CC140" s="30">
        <f>CB140*$E140*$F140*$G140*$I140*$CC$10</f>
        <v>0</v>
      </c>
      <c r="CD140" s="36"/>
      <c r="CE140" s="30">
        <f>CD140*$E140*$F140*$G140*$I140*$CE$10</f>
        <v>0</v>
      </c>
      <c r="CF140" s="36"/>
      <c r="CG140" s="30">
        <f>CF140*$E140*$F140*$G140*$I140*$CG$10</f>
        <v>0</v>
      </c>
      <c r="CH140" s="36"/>
      <c r="CI140" s="30">
        <f>CH140*$E140*$F140*$G140*$I140*$CI$10</f>
        <v>0</v>
      </c>
      <c r="CJ140" s="36"/>
      <c r="CK140" s="30">
        <f>CJ140*$E140*$F140*$G140*$I140*$CK$10</f>
        <v>0</v>
      </c>
      <c r="CL140" s="36"/>
      <c r="CM140" s="30">
        <f>CL140*$E140*$F140*$G140*$I140*$CM$10</f>
        <v>0</v>
      </c>
      <c r="CN140" s="36"/>
      <c r="CO140" s="30">
        <f>CN140*$E140*$F140*$G140*$J140*$CO$10</f>
        <v>0</v>
      </c>
      <c r="CP140" s="36"/>
      <c r="CQ140" s="30">
        <f>CP140*$E140*$F140*$G140*$K140*$CQ$10</f>
        <v>0</v>
      </c>
      <c r="CR140" s="33"/>
      <c r="CS140" s="30">
        <f>CR140*E140*F140*G140</f>
        <v>0</v>
      </c>
      <c r="CT140" s="33"/>
      <c r="CU140" s="30"/>
      <c r="CV140" s="85">
        <f t="shared" ref="CV140" si="251">SUM(N140+L140+X140+P140+R140+Z140+V140+T140+AB140+AF140+AD140+AH140+AJ140+AN140+BJ140+BP140+AL140+AX140+AZ140+CB140+CD140+BZ140+CF140+CH140+BT140+BV140+AP140+AR140+AT140+AV140+BL140+BN140+BR140+BB140+BD140+BF140+BH140+BX140+CJ140+CL140+CN140+CP140+CR140+CT140)</f>
        <v>37</v>
      </c>
      <c r="CW140" s="85">
        <f>SUM(O140+M140+Y140+Q140+S140+AA140+W140+U140+AC140+AG140+AE140+AI140+AK140+AO140+BK140+BQ140+AM140+AY140+BA140+CC140+CE140+CA140+CG140+CI140+BU140+BW140+AQ140+AS140+AU140+AW140+BM140+BO140+BS140+BC140+BE140+BG140+BI140+BY140+CK140+CM140+CO140+CQ140+CS140+CU140)</f>
        <v>738267.71199999994</v>
      </c>
    </row>
    <row r="141" spans="1:101" s="83" customFormat="1" x14ac:dyDescent="0.25">
      <c r="A141" s="80">
        <v>27</v>
      </c>
      <c r="B141" s="80"/>
      <c r="C141" s="160"/>
      <c r="D141" s="110" t="s">
        <v>250</v>
      </c>
      <c r="E141" s="112">
        <v>13520</v>
      </c>
      <c r="F141" s="45">
        <v>0.74</v>
      </c>
      <c r="G141" s="26">
        <v>1</v>
      </c>
      <c r="H141" s="119">
        <v>1.4</v>
      </c>
      <c r="I141" s="119">
        <v>1.68</v>
      </c>
      <c r="J141" s="119">
        <v>2.23</v>
      </c>
      <c r="K141" s="119">
        <v>2.57</v>
      </c>
      <c r="L141" s="46">
        <f>L142</f>
        <v>0</v>
      </c>
      <c r="M141" s="46">
        <f t="shared" ref="M141:BX141" si="252">M142</f>
        <v>0</v>
      </c>
      <c r="N141" s="46">
        <f t="shared" si="252"/>
        <v>0</v>
      </c>
      <c r="O141" s="46">
        <f t="shared" si="252"/>
        <v>0</v>
      </c>
      <c r="P141" s="46">
        <f t="shared" si="252"/>
        <v>0</v>
      </c>
      <c r="Q141" s="46">
        <f t="shared" si="252"/>
        <v>0</v>
      </c>
      <c r="R141" s="46">
        <f t="shared" si="252"/>
        <v>0</v>
      </c>
      <c r="S141" s="46">
        <f t="shared" si="252"/>
        <v>0</v>
      </c>
      <c r="T141" s="46">
        <f t="shared" si="252"/>
        <v>0</v>
      </c>
      <c r="U141" s="46">
        <f t="shared" si="252"/>
        <v>0</v>
      </c>
      <c r="V141" s="46">
        <f t="shared" si="252"/>
        <v>0</v>
      </c>
      <c r="W141" s="46">
        <f t="shared" si="252"/>
        <v>0</v>
      </c>
      <c r="X141" s="46">
        <f t="shared" si="252"/>
        <v>0</v>
      </c>
      <c r="Y141" s="46">
        <f t="shared" si="252"/>
        <v>0</v>
      </c>
      <c r="Z141" s="46">
        <f t="shared" si="252"/>
        <v>0</v>
      </c>
      <c r="AA141" s="46">
        <f t="shared" si="252"/>
        <v>0</v>
      </c>
      <c r="AB141" s="46">
        <f t="shared" si="252"/>
        <v>0</v>
      </c>
      <c r="AC141" s="46">
        <f t="shared" si="252"/>
        <v>0</v>
      </c>
      <c r="AD141" s="46">
        <f t="shared" si="252"/>
        <v>3</v>
      </c>
      <c r="AE141" s="46">
        <f t="shared" si="252"/>
        <v>42020.159999999996</v>
      </c>
      <c r="AF141" s="46">
        <f t="shared" si="252"/>
        <v>0</v>
      </c>
      <c r="AG141" s="46">
        <f t="shared" si="252"/>
        <v>0</v>
      </c>
      <c r="AH141" s="46">
        <f t="shared" si="252"/>
        <v>0</v>
      </c>
      <c r="AI141" s="46">
        <f t="shared" si="252"/>
        <v>0</v>
      </c>
      <c r="AJ141" s="46">
        <f t="shared" si="252"/>
        <v>0</v>
      </c>
      <c r="AK141" s="46">
        <f t="shared" si="252"/>
        <v>0</v>
      </c>
      <c r="AL141" s="46">
        <f t="shared" si="252"/>
        <v>0</v>
      </c>
      <c r="AM141" s="46">
        <f t="shared" si="252"/>
        <v>0</v>
      </c>
      <c r="AN141" s="46">
        <f t="shared" si="252"/>
        <v>0</v>
      </c>
      <c r="AO141" s="46">
        <f t="shared" si="252"/>
        <v>0</v>
      </c>
      <c r="AP141" s="46">
        <f t="shared" si="252"/>
        <v>0</v>
      </c>
      <c r="AQ141" s="46">
        <f t="shared" si="252"/>
        <v>0</v>
      </c>
      <c r="AR141" s="46">
        <f t="shared" si="252"/>
        <v>0</v>
      </c>
      <c r="AS141" s="46">
        <f t="shared" si="252"/>
        <v>0</v>
      </c>
      <c r="AT141" s="46">
        <f t="shared" si="252"/>
        <v>0</v>
      </c>
      <c r="AU141" s="46">
        <f t="shared" si="252"/>
        <v>0</v>
      </c>
      <c r="AV141" s="46">
        <f t="shared" si="252"/>
        <v>0</v>
      </c>
      <c r="AW141" s="46">
        <f t="shared" si="252"/>
        <v>0</v>
      </c>
      <c r="AX141" s="46">
        <f t="shared" si="252"/>
        <v>0</v>
      </c>
      <c r="AY141" s="46">
        <f t="shared" si="252"/>
        <v>0</v>
      </c>
      <c r="AZ141" s="46">
        <f t="shared" si="252"/>
        <v>0</v>
      </c>
      <c r="BA141" s="46">
        <f t="shared" si="252"/>
        <v>0</v>
      </c>
      <c r="BB141" s="46">
        <f t="shared" si="252"/>
        <v>10</v>
      </c>
      <c r="BC141" s="46">
        <f t="shared" si="252"/>
        <v>140067.19999999998</v>
      </c>
      <c r="BD141" s="46">
        <f t="shared" si="252"/>
        <v>0</v>
      </c>
      <c r="BE141" s="46">
        <f t="shared" si="252"/>
        <v>0</v>
      </c>
      <c r="BF141" s="46">
        <f t="shared" si="252"/>
        <v>0</v>
      </c>
      <c r="BG141" s="46">
        <f t="shared" si="252"/>
        <v>0</v>
      </c>
      <c r="BH141" s="46">
        <f t="shared" si="252"/>
        <v>0</v>
      </c>
      <c r="BI141" s="46">
        <f t="shared" si="252"/>
        <v>0</v>
      </c>
      <c r="BJ141" s="46">
        <f t="shared" si="252"/>
        <v>0</v>
      </c>
      <c r="BK141" s="46">
        <f t="shared" si="252"/>
        <v>0</v>
      </c>
      <c r="BL141" s="46">
        <f t="shared" si="252"/>
        <v>0</v>
      </c>
      <c r="BM141" s="46">
        <f t="shared" si="252"/>
        <v>0</v>
      </c>
      <c r="BN141" s="46">
        <f t="shared" si="252"/>
        <v>0</v>
      </c>
      <c r="BO141" s="46">
        <f t="shared" si="252"/>
        <v>0</v>
      </c>
      <c r="BP141" s="46">
        <f t="shared" si="252"/>
        <v>5</v>
      </c>
      <c r="BQ141" s="46">
        <f t="shared" si="252"/>
        <v>84040.319999999992</v>
      </c>
      <c r="BR141" s="46">
        <f t="shared" si="252"/>
        <v>0</v>
      </c>
      <c r="BS141" s="46">
        <f t="shared" si="252"/>
        <v>0</v>
      </c>
      <c r="BT141" s="46">
        <f t="shared" si="252"/>
        <v>0</v>
      </c>
      <c r="BU141" s="46">
        <f t="shared" si="252"/>
        <v>0</v>
      </c>
      <c r="BV141" s="46">
        <f t="shared" si="252"/>
        <v>0</v>
      </c>
      <c r="BW141" s="46">
        <f t="shared" si="252"/>
        <v>0</v>
      </c>
      <c r="BX141" s="46">
        <f t="shared" si="252"/>
        <v>0</v>
      </c>
      <c r="BY141" s="46">
        <f t="shared" ref="BY141:CW141" si="253">BY142</f>
        <v>0</v>
      </c>
      <c r="BZ141" s="46">
        <f t="shared" si="253"/>
        <v>2</v>
      </c>
      <c r="CA141" s="46">
        <f t="shared" si="253"/>
        <v>33616.127999999997</v>
      </c>
      <c r="CB141" s="46">
        <f t="shared" si="253"/>
        <v>0</v>
      </c>
      <c r="CC141" s="46">
        <f t="shared" si="253"/>
        <v>0</v>
      </c>
      <c r="CD141" s="46">
        <f t="shared" si="253"/>
        <v>0</v>
      </c>
      <c r="CE141" s="46">
        <f t="shared" si="253"/>
        <v>0</v>
      </c>
      <c r="CF141" s="46">
        <f t="shared" si="253"/>
        <v>0</v>
      </c>
      <c r="CG141" s="46">
        <f t="shared" si="253"/>
        <v>0</v>
      </c>
      <c r="CH141" s="46">
        <f t="shared" si="253"/>
        <v>0</v>
      </c>
      <c r="CI141" s="46">
        <f t="shared" si="253"/>
        <v>0</v>
      </c>
      <c r="CJ141" s="46">
        <f t="shared" si="253"/>
        <v>0</v>
      </c>
      <c r="CK141" s="46">
        <f t="shared" si="253"/>
        <v>0</v>
      </c>
      <c r="CL141" s="46">
        <f t="shared" si="253"/>
        <v>0</v>
      </c>
      <c r="CM141" s="46">
        <f t="shared" si="253"/>
        <v>0</v>
      </c>
      <c r="CN141" s="46">
        <f t="shared" si="253"/>
        <v>0</v>
      </c>
      <c r="CO141" s="46">
        <f t="shared" si="253"/>
        <v>0</v>
      </c>
      <c r="CP141" s="46">
        <f t="shared" si="253"/>
        <v>0</v>
      </c>
      <c r="CQ141" s="46">
        <f t="shared" si="253"/>
        <v>0</v>
      </c>
      <c r="CR141" s="46">
        <f t="shared" si="253"/>
        <v>0</v>
      </c>
      <c r="CS141" s="46">
        <f t="shared" si="253"/>
        <v>0</v>
      </c>
      <c r="CT141" s="46">
        <f t="shared" si="253"/>
        <v>0</v>
      </c>
      <c r="CU141" s="46">
        <f t="shared" si="253"/>
        <v>0</v>
      </c>
      <c r="CV141" s="46">
        <f t="shared" si="253"/>
        <v>20</v>
      </c>
      <c r="CW141" s="46">
        <f t="shared" si="253"/>
        <v>299743.80799999996</v>
      </c>
    </row>
    <row r="142" spans="1:101" s="4" customFormat="1" ht="30" x14ac:dyDescent="0.25">
      <c r="A142" s="43"/>
      <c r="B142" s="43">
        <v>99</v>
      </c>
      <c r="C142" s="159" t="s">
        <v>416</v>
      </c>
      <c r="D142" s="115" t="s">
        <v>251</v>
      </c>
      <c r="E142" s="112">
        <v>13520</v>
      </c>
      <c r="F142" s="28">
        <v>0.74</v>
      </c>
      <c r="G142" s="44">
        <v>1</v>
      </c>
      <c r="H142" s="112">
        <v>1.4</v>
      </c>
      <c r="I142" s="112">
        <v>1.68</v>
      </c>
      <c r="J142" s="112">
        <v>2.23</v>
      </c>
      <c r="K142" s="112">
        <v>2.57</v>
      </c>
      <c r="L142" s="40"/>
      <c r="M142" s="30">
        <f>SUM(L142*$E142*$F142*$G142*$H142*$M$10)</f>
        <v>0</v>
      </c>
      <c r="N142" s="36"/>
      <c r="O142" s="30">
        <f>SUM(N142*$E142*$F142*$G142*$H142*$O$10)</f>
        <v>0</v>
      </c>
      <c r="P142" s="36"/>
      <c r="Q142" s="30">
        <f>SUM(P142*$E142*$F142*$G142*$H142*$Q$10)</f>
        <v>0</v>
      </c>
      <c r="R142" s="36"/>
      <c r="S142" s="30">
        <f>SUM(R142*$E142*$F142*$G142*$H142*$S$10)</f>
        <v>0</v>
      </c>
      <c r="T142" s="36"/>
      <c r="U142" s="30">
        <f>SUM(T142*$E142*$F142*$G142*$H142*$U$10)</f>
        <v>0</v>
      </c>
      <c r="V142" s="36"/>
      <c r="W142" s="33">
        <f>SUM(V142*$E142*$F142*$G142*$H142*$W$10)</f>
        <v>0</v>
      </c>
      <c r="X142" s="41"/>
      <c r="Y142" s="30">
        <f>SUM(X142*$E142*$F142*$G142*$H142*$Y$10)</f>
        <v>0</v>
      </c>
      <c r="Z142" s="36"/>
      <c r="AA142" s="30">
        <f>SUM(Z142*$E142*$F142*$G142*$H142*$AA$10)</f>
        <v>0</v>
      </c>
      <c r="AB142" s="36"/>
      <c r="AC142" s="30">
        <f>SUM(AB142*$E142*$F142*$G142*$H142*$AC$10)</f>
        <v>0</v>
      </c>
      <c r="AD142" s="36">
        <v>3</v>
      </c>
      <c r="AE142" s="30">
        <f>SUM(AD142*$E142*$F142*$G142*$H142*$AE$10)</f>
        <v>42020.159999999996</v>
      </c>
      <c r="AF142" s="36"/>
      <c r="AG142" s="30">
        <f>AF142*$E142*$F142*$G142*$I142*$AG$10</f>
        <v>0</v>
      </c>
      <c r="AH142" s="36"/>
      <c r="AI142" s="30">
        <f>AH142*$E142*$F142*$G142*$I142*$AI$10</f>
        <v>0</v>
      </c>
      <c r="AJ142" s="41"/>
      <c r="AK142" s="30">
        <f>SUM(AJ142*$E142*$F142*$G142*$H142*$AK$10)</f>
        <v>0</v>
      </c>
      <c r="AL142" s="36"/>
      <c r="AM142" s="33">
        <f>SUM(AL142*$E142*$F142*$G142*$H142*$AM$10)</f>
        <v>0</v>
      </c>
      <c r="AN142" s="36"/>
      <c r="AO142" s="30">
        <f>SUM(AN142*$E142*$F142*$G142*$H142*$AO$10)</f>
        <v>0</v>
      </c>
      <c r="AP142" s="36"/>
      <c r="AQ142" s="30">
        <f>SUM(AP142*$E142*$F142*$G142*$H142*$AQ$10)</f>
        <v>0</v>
      </c>
      <c r="AR142" s="36"/>
      <c r="AS142" s="30">
        <f>SUM(AR142*$E142*$F142*$G142*$H142*$AS$10)</f>
        <v>0</v>
      </c>
      <c r="AT142" s="36"/>
      <c r="AU142" s="30">
        <f>SUM(AT142*$E142*$F142*$G142*$H142*$AU$10)</f>
        <v>0</v>
      </c>
      <c r="AV142" s="36"/>
      <c r="AW142" s="30">
        <f>SUM(AV142*$E142*$F142*$G142*$H142*$AW$10)</f>
        <v>0</v>
      </c>
      <c r="AX142" s="36"/>
      <c r="AY142" s="30">
        <f>SUM(AX142*$E142*$F142*$G142*$H142*$AY$10)</f>
        <v>0</v>
      </c>
      <c r="AZ142" s="36"/>
      <c r="BA142" s="30">
        <f>SUM(AZ142*$E142*$F142*$G142*$H142*$BA$10)</f>
        <v>0</v>
      </c>
      <c r="BB142" s="36">
        <v>10</v>
      </c>
      <c r="BC142" s="30">
        <f>SUM(BB142*$E142*$F142*$G142*$H142*$BC$10)</f>
        <v>140067.19999999998</v>
      </c>
      <c r="BD142" s="36"/>
      <c r="BE142" s="30">
        <f>SUM(BD142*$E142*$F142*$G142*$H142*$BE$10)</f>
        <v>0</v>
      </c>
      <c r="BF142" s="36"/>
      <c r="BG142" s="30">
        <f>SUM(BF142*$E142*$F142*$G142*$H142*$BG$10)</f>
        <v>0</v>
      </c>
      <c r="BH142" s="36"/>
      <c r="BI142" s="30">
        <f>SUM(BH142*$E142*$F142*$G142*$H142*$BI$10)</f>
        <v>0</v>
      </c>
      <c r="BJ142" s="36"/>
      <c r="BK142" s="30">
        <f>BJ142*$E142*$F142*$G142*$I142*$BK$10</f>
        <v>0</v>
      </c>
      <c r="BL142" s="36"/>
      <c r="BM142" s="30">
        <f>BL142*$E142*$F142*$G142*$I142*$BM$10</f>
        <v>0</v>
      </c>
      <c r="BN142" s="48"/>
      <c r="BO142" s="30">
        <f>BN142*$E142*$F142*$G142*$I142*$BO$10</f>
        <v>0</v>
      </c>
      <c r="BP142" s="36">
        <v>5</v>
      </c>
      <c r="BQ142" s="30">
        <f>BP142*$E142*$F142*$G142*$I142*$BQ$10</f>
        <v>84040.319999999992</v>
      </c>
      <c r="BR142" s="36"/>
      <c r="BS142" s="30">
        <f>BR142*$E142*$F142*$G142*$I142*$BS$10</f>
        <v>0</v>
      </c>
      <c r="BT142" s="36"/>
      <c r="BU142" s="30">
        <f>BT142*$E142*$F142*$G142*$I142*$BU$10</f>
        <v>0</v>
      </c>
      <c r="BV142" s="36"/>
      <c r="BW142" s="30">
        <f>BV142*$E142*$F142*$G142*$I142*$BW$10</f>
        <v>0</v>
      </c>
      <c r="BX142" s="36"/>
      <c r="BY142" s="30">
        <f>BX142*$E142*$F142*$G142*$I142*$BY$10</f>
        <v>0</v>
      </c>
      <c r="BZ142" s="37">
        <v>2</v>
      </c>
      <c r="CA142" s="30">
        <f>BZ142*$E142*$F142*$G142*$I142*$CA$10</f>
        <v>33616.127999999997</v>
      </c>
      <c r="CB142" s="36"/>
      <c r="CC142" s="30">
        <f>CB142*$E142*$F142*$G142*$I142*$CC$10</f>
        <v>0</v>
      </c>
      <c r="CD142" s="36"/>
      <c r="CE142" s="30">
        <f>CD142*$E142*$F142*$G142*$I142*$CE$10</f>
        <v>0</v>
      </c>
      <c r="CF142" s="36"/>
      <c r="CG142" s="30">
        <f>CF142*$E142*$F142*$G142*$I142*$CG$10</f>
        <v>0</v>
      </c>
      <c r="CH142" s="36"/>
      <c r="CI142" s="30">
        <f>CH142*$E142*$F142*$G142*$I142*$CI$10</f>
        <v>0</v>
      </c>
      <c r="CJ142" s="36"/>
      <c r="CK142" s="30">
        <f>CJ142*$E142*$F142*$G142*$I142*$CK$10</f>
        <v>0</v>
      </c>
      <c r="CL142" s="36"/>
      <c r="CM142" s="30">
        <f>CL142*$E142*$F142*$G142*$I142*$CM$10</f>
        <v>0</v>
      </c>
      <c r="CN142" s="36"/>
      <c r="CO142" s="30">
        <f>CN142*$E142*$F142*$G142*$J142*$CO$10</f>
        <v>0</v>
      </c>
      <c r="CP142" s="36"/>
      <c r="CQ142" s="30">
        <f>CP142*$E142*$F142*$G142*$K142*$CQ$10</f>
        <v>0</v>
      </c>
      <c r="CR142" s="33"/>
      <c r="CS142" s="30">
        <f>CR142*E142*F142*G142</f>
        <v>0</v>
      </c>
      <c r="CT142" s="33"/>
      <c r="CU142" s="30"/>
      <c r="CV142" s="85">
        <f t="shared" ref="CV142" si="254">SUM(N142+L142+X142+P142+R142+Z142+V142+T142+AB142+AF142+AD142+AH142+AJ142+AN142+BJ142+BP142+AL142+AX142+AZ142+CB142+CD142+BZ142+CF142+CH142+BT142+BV142+AP142+AR142+AT142+AV142+BL142+BN142+BR142+BB142+BD142+BF142+BH142+BX142+CJ142+CL142+CN142+CP142+CR142+CT142)</f>
        <v>20</v>
      </c>
      <c r="CW142" s="85">
        <f>SUM(O142+M142+Y142+Q142+S142+AA142+W142+U142+AC142+AG142+AE142+AI142+AK142+AO142+BK142+BQ142+AM142+AY142+BA142+CC142+CE142+CA142+CG142+CI142+BU142+BW142+AQ142+AS142+AU142+AW142+BM142+BO142+BS142+BC142+BE142+BG142+BI142+BY142+CK142+CM142+CO142+CQ142+CS142+CU142)</f>
        <v>299743.80799999996</v>
      </c>
    </row>
    <row r="143" spans="1:101" s="96" customFormat="1" x14ac:dyDescent="0.25">
      <c r="A143" s="59">
        <v>28</v>
      </c>
      <c r="B143" s="59"/>
      <c r="C143" s="160"/>
      <c r="D143" s="110" t="s">
        <v>252</v>
      </c>
      <c r="E143" s="112">
        <v>13520</v>
      </c>
      <c r="F143" s="45">
        <v>1.32</v>
      </c>
      <c r="G143" s="26">
        <v>1</v>
      </c>
      <c r="H143" s="119">
        <v>1.4</v>
      </c>
      <c r="I143" s="119">
        <v>1.68</v>
      </c>
      <c r="J143" s="119">
        <v>2.23</v>
      </c>
      <c r="K143" s="119">
        <v>2.57</v>
      </c>
      <c r="L143" s="46">
        <f>L144</f>
        <v>0</v>
      </c>
      <c r="M143" s="46">
        <f t="shared" ref="M143:BX143" si="255">M144</f>
        <v>0</v>
      </c>
      <c r="N143" s="46">
        <f t="shared" si="255"/>
        <v>0</v>
      </c>
      <c r="O143" s="46">
        <f t="shared" si="255"/>
        <v>0</v>
      </c>
      <c r="P143" s="46">
        <f t="shared" si="255"/>
        <v>0</v>
      </c>
      <c r="Q143" s="46">
        <f t="shared" si="255"/>
        <v>0</v>
      </c>
      <c r="R143" s="46">
        <f t="shared" si="255"/>
        <v>0</v>
      </c>
      <c r="S143" s="46">
        <f t="shared" si="255"/>
        <v>0</v>
      </c>
      <c r="T143" s="46">
        <f t="shared" si="255"/>
        <v>0</v>
      </c>
      <c r="U143" s="46">
        <f t="shared" si="255"/>
        <v>0</v>
      </c>
      <c r="V143" s="46">
        <f t="shared" si="255"/>
        <v>0</v>
      </c>
      <c r="W143" s="46">
        <f t="shared" si="255"/>
        <v>0</v>
      </c>
      <c r="X143" s="46">
        <f t="shared" si="255"/>
        <v>0</v>
      </c>
      <c r="Y143" s="46">
        <f t="shared" si="255"/>
        <v>0</v>
      </c>
      <c r="Z143" s="46">
        <f t="shared" si="255"/>
        <v>0</v>
      </c>
      <c r="AA143" s="46">
        <f t="shared" si="255"/>
        <v>0</v>
      </c>
      <c r="AB143" s="46">
        <f t="shared" si="255"/>
        <v>0</v>
      </c>
      <c r="AC143" s="46">
        <f t="shared" si="255"/>
        <v>0</v>
      </c>
      <c r="AD143" s="46">
        <f t="shared" si="255"/>
        <v>0</v>
      </c>
      <c r="AE143" s="46">
        <f t="shared" si="255"/>
        <v>0</v>
      </c>
      <c r="AF143" s="46">
        <f t="shared" si="255"/>
        <v>0</v>
      </c>
      <c r="AG143" s="46">
        <f t="shared" si="255"/>
        <v>0</v>
      </c>
      <c r="AH143" s="46">
        <f t="shared" si="255"/>
        <v>0</v>
      </c>
      <c r="AI143" s="46">
        <f t="shared" si="255"/>
        <v>0</v>
      </c>
      <c r="AJ143" s="46">
        <f t="shared" si="255"/>
        <v>0</v>
      </c>
      <c r="AK143" s="46">
        <f t="shared" si="255"/>
        <v>0</v>
      </c>
      <c r="AL143" s="46">
        <f t="shared" si="255"/>
        <v>0</v>
      </c>
      <c r="AM143" s="46">
        <f t="shared" si="255"/>
        <v>0</v>
      </c>
      <c r="AN143" s="46">
        <f t="shared" si="255"/>
        <v>0</v>
      </c>
      <c r="AO143" s="46">
        <f t="shared" si="255"/>
        <v>0</v>
      </c>
      <c r="AP143" s="46">
        <f t="shared" si="255"/>
        <v>0</v>
      </c>
      <c r="AQ143" s="46">
        <f t="shared" si="255"/>
        <v>0</v>
      </c>
      <c r="AR143" s="46">
        <f t="shared" si="255"/>
        <v>0</v>
      </c>
      <c r="AS143" s="46">
        <f t="shared" si="255"/>
        <v>0</v>
      </c>
      <c r="AT143" s="46">
        <f t="shared" si="255"/>
        <v>0</v>
      </c>
      <c r="AU143" s="46">
        <f t="shared" si="255"/>
        <v>0</v>
      </c>
      <c r="AV143" s="46">
        <f t="shared" si="255"/>
        <v>0</v>
      </c>
      <c r="AW143" s="46">
        <f t="shared" si="255"/>
        <v>0</v>
      </c>
      <c r="AX143" s="46">
        <f t="shared" si="255"/>
        <v>0</v>
      </c>
      <c r="AY143" s="46">
        <f t="shared" si="255"/>
        <v>0</v>
      </c>
      <c r="AZ143" s="46">
        <f t="shared" si="255"/>
        <v>0</v>
      </c>
      <c r="BA143" s="46">
        <f t="shared" si="255"/>
        <v>0</v>
      </c>
      <c r="BB143" s="46">
        <f t="shared" si="255"/>
        <v>0</v>
      </c>
      <c r="BC143" s="46">
        <f t="shared" si="255"/>
        <v>0</v>
      </c>
      <c r="BD143" s="46">
        <f t="shared" si="255"/>
        <v>0</v>
      </c>
      <c r="BE143" s="46">
        <f t="shared" si="255"/>
        <v>0</v>
      </c>
      <c r="BF143" s="46">
        <f t="shared" si="255"/>
        <v>0</v>
      </c>
      <c r="BG143" s="46">
        <f t="shared" si="255"/>
        <v>0</v>
      </c>
      <c r="BH143" s="46">
        <f t="shared" si="255"/>
        <v>0</v>
      </c>
      <c r="BI143" s="46">
        <f t="shared" si="255"/>
        <v>0</v>
      </c>
      <c r="BJ143" s="46">
        <f t="shared" si="255"/>
        <v>0</v>
      </c>
      <c r="BK143" s="46">
        <f t="shared" si="255"/>
        <v>0</v>
      </c>
      <c r="BL143" s="46">
        <f t="shared" si="255"/>
        <v>0</v>
      </c>
      <c r="BM143" s="46">
        <f t="shared" si="255"/>
        <v>0</v>
      </c>
      <c r="BN143" s="46">
        <f t="shared" si="255"/>
        <v>0</v>
      </c>
      <c r="BO143" s="46">
        <f t="shared" si="255"/>
        <v>0</v>
      </c>
      <c r="BP143" s="46">
        <f t="shared" si="255"/>
        <v>0</v>
      </c>
      <c r="BQ143" s="46">
        <f t="shared" si="255"/>
        <v>0</v>
      </c>
      <c r="BR143" s="46">
        <f t="shared" si="255"/>
        <v>0</v>
      </c>
      <c r="BS143" s="46">
        <f t="shared" si="255"/>
        <v>0</v>
      </c>
      <c r="BT143" s="46">
        <f t="shared" si="255"/>
        <v>0</v>
      </c>
      <c r="BU143" s="46">
        <f t="shared" si="255"/>
        <v>0</v>
      </c>
      <c r="BV143" s="46">
        <f t="shared" si="255"/>
        <v>0</v>
      </c>
      <c r="BW143" s="46">
        <f t="shared" si="255"/>
        <v>0</v>
      </c>
      <c r="BX143" s="46">
        <f t="shared" si="255"/>
        <v>0</v>
      </c>
      <c r="BY143" s="46">
        <f t="shared" ref="BY143:CW143" si="256">BY144</f>
        <v>0</v>
      </c>
      <c r="BZ143" s="46">
        <f t="shared" si="256"/>
        <v>0</v>
      </c>
      <c r="CA143" s="46">
        <f t="shared" si="256"/>
        <v>0</v>
      </c>
      <c r="CB143" s="46">
        <f t="shared" si="256"/>
        <v>0</v>
      </c>
      <c r="CC143" s="46">
        <f t="shared" si="256"/>
        <v>0</v>
      </c>
      <c r="CD143" s="46">
        <f t="shared" si="256"/>
        <v>0</v>
      </c>
      <c r="CE143" s="46">
        <f t="shared" si="256"/>
        <v>0</v>
      </c>
      <c r="CF143" s="46">
        <f t="shared" si="256"/>
        <v>0</v>
      </c>
      <c r="CG143" s="46">
        <f t="shared" si="256"/>
        <v>0</v>
      </c>
      <c r="CH143" s="46">
        <f t="shared" si="256"/>
        <v>0</v>
      </c>
      <c r="CI143" s="46">
        <f t="shared" si="256"/>
        <v>0</v>
      </c>
      <c r="CJ143" s="46">
        <f t="shared" si="256"/>
        <v>0</v>
      </c>
      <c r="CK143" s="46">
        <f t="shared" si="256"/>
        <v>0</v>
      </c>
      <c r="CL143" s="46">
        <f t="shared" si="256"/>
        <v>0</v>
      </c>
      <c r="CM143" s="46">
        <f t="shared" si="256"/>
        <v>0</v>
      </c>
      <c r="CN143" s="46">
        <f t="shared" si="256"/>
        <v>0</v>
      </c>
      <c r="CO143" s="46">
        <f t="shared" si="256"/>
        <v>0</v>
      </c>
      <c r="CP143" s="46">
        <f t="shared" si="256"/>
        <v>0</v>
      </c>
      <c r="CQ143" s="46">
        <f t="shared" si="256"/>
        <v>0</v>
      </c>
      <c r="CR143" s="46">
        <f t="shared" si="256"/>
        <v>0</v>
      </c>
      <c r="CS143" s="46">
        <f t="shared" si="256"/>
        <v>0</v>
      </c>
      <c r="CT143" s="46">
        <f t="shared" si="256"/>
        <v>0</v>
      </c>
      <c r="CU143" s="46">
        <f t="shared" si="256"/>
        <v>0</v>
      </c>
      <c r="CV143" s="46">
        <f t="shared" si="256"/>
        <v>0</v>
      </c>
      <c r="CW143" s="46">
        <f t="shared" si="256"/>
        <v>0</v>
      </c>
    </row>
    <row r="144" spans="1:101" s="4" customFormat="1" ht="45" x14ac:dyDescent="0.25">
      <c r="A144" s="43"/>
      <c r="B144" s="43">
        <v>100</v>
      </c>
      <c r="C144" s="159" t="s">
        <v>417</v>
      </c>
      <c r="D144" s="111" t="s">
        <v>253</v>
      </c>
      <c r="E144" s="112">
        <v>13520</v>
      </c>
      <c r="F144" s="28">
        <v>1.32</v>
      </c>
      <c r="G144" s="44">
        <v>1</v>
      </c>
      <c r="H144" s="112">
        <v>1.4</v>
      </c>
      <c r="I144" s="112">
        <v>1.68</v>
      </c>
      <c r="J144" s="112">
        <v>2.23</v>
      </c>
      <c r="K144" s="112">
        <v>2.57</v>
      </c>
      <c r="L144" s="40">
        <v>0</v>
      </c>
      <c r="M144" s="30">
        <f>SUM(L144*$E144*$F144*$G144*$H144*$M$10)</f>
        <v>0</v>
      </c>
      <c r="N144" s="36">
        <v>0</v>
      </c>
      <c r="O144" s="30">
        <f>SUM(N144*$E144*$F144*$G144*$H144*$O$10)</f>
        <v>0</v>
      </c>
      <c r="P144" s="36">
        <v>0</v>
      </c>
      <c r="Q144" s="30">
        <f>SUM(P144*$E144*$F144*$G144*$H144*$Q$10)</f>
        <v>0</v>
      </c>
      <c r="R144" s="36">
        <v>0</v>
      </c>
      <c r="S144" s="30">
        <f>SUM(R144*$E144*$F144*$G144*$H144*$S$10)</f>
        <v>0</v>
      </c>
      <c r="T144" s="36">
        <v>0</v>
      </c>
      <c r="U144" s="30">
        <f>SUM(T144*$E144*$F144*$G144*$H144*$U$10)</f>
        <v>0</v>
      </c>
      <c r="V144" s="36"/>
      <c r="W144" s="33">
        <f>SUM(V144*$E144*$F144*$G144*$H144*$W$10)</f>
        <v>0</v>
      </c>
      <c r="X144" s="41"/>
      <c r="Y144" s="30">
        <f>SUM(X144*$E144*$F144*$G144*$H144*$Y$10)</f>
        <v>0</v>
      </c>
      <c r="Z144" s="36">
        <v>0</v>
      </c>
      <c r="AA144" s="30">
        <f>SUM(Z144*$E144*$F144*$G144*$H144*$AA$10)</f>
        <v>0</v>
      </c>
      <c r="AB144" s="36">
        <v>0</v>
      </c>
      <c r="AC144" s="30">
        <f>SUM(AB144*$E144*$F144*$G144*$H144*$AC$10)</f>
        <v>0</v>
      </c>
      <c r="AD144" s="36">
        <v>0</v>
      </c>
      <c r="AE144" s="30">
        <f>SUM(AD144*$E144*$F144*$G144*$H144*$AE$10)</f>
        <v>0</v>
      </c>
      <c r="AF144" s="36">
        <v>0</v>
      </c>
      <c r="AG144" s="30">
        <f>AF144*$E144*$F144*$G144*$I144*$AG$10</f>
        <v>0</v>
      </c>
      <c r="AH144" s="36">
        <v>0</v>
      </c>
      <c r="AI144" s="30">
        <f>AH144*$E144*$F144*$G144*$I144*$AI$10</f>
        <v>0</v>
      </c>
      <c r="AJ144" s="41"/>
      <c r="AK144" s="30">
        <f>SUM(AJ144*$E144*$F144*$G144*$H144*$AK$10)</f>
        <v>0</v>
      </c>
      <c r="AL144" s="36"/>
      <c r="AM144" s="33">
        <f>SUM(AL144*$E144*$F144*$G144*$H144*$AM$10)</f>
        <v>0</v>
      </c>
      <c r="AN144" s="36">
        <v>0</v>
      </c>
      <c r="AO144" s="30">
        <f>SUM(AN144*$E144*$F144*$G144*$H144*$AO$10)</f>
        <v>0</v>
      </c>
      <c r="AP144" s="36">
        <v>0</v>
      </c>
      <c r="AQ144" s="30">
        <f>SUM(AP144*$E144*$F144*$G144*$H144*$AQ$10)</f>
        <v>0</v>
      </c>
      <c r="AR144" s="36"/>
      <c r="AS144" s="30">
        <f>SUM(AR144*$E144*$F144*$G144*$H144*$AS$10)</f>
        <v>0</v>
      </c>
      <c r="AT144" s="36"/>
      <c r="AU144" s="30">
        <f>SUM(AT144*$E144*$F144*$G144*$H144*$AU$10)</f>
        <v>0</v>
      </c>
      <c r="AV144" s="36"/>
      <c r="AW144" s="30">
        <f>SUM(AV144*$E144*$F144*$G144*$H144*$AW$10)</f>
        <v>0</v>
      </c>
      <c r="AX144" s="36">
        <v>0</v>
      </c>
      <c r="AY144" s="30">
        <f>SUM(AX144*$E144*$F144*$G144*$H144*$AY$10)</f>
        <v>0</v>
      </c>
      <c r="AZ144" s="36">
        <v>0</v>
      </c>
      <c r="BA144" s="30">
        <f>SUM(AZ144*$E144*$F144*$G144*$H144*$BA$10)</f>
        <v>0</v>
      </c>
      <c r="BB144" s="36">
        <v>0</v>
      </c>
      <c r="BC144" s="30">
        <f>SUM(BB144*$E144*$F144*$G144*$H144*$BC$10)</f>
        <v>0</v>
      </c>
      <c r="BD144" s="36">
        <v>0</v>
      </c>
      <c r="BE144" s="30">
        <f>SUM(BD144*$E144*$F144*$G144*$H144*$BE$10)</f>
        <v>0</v>
      </c>
      <c r="BF144" s="36">
        <v>0</v>
      </c>
      <c r="BG144" s="30">
        <f>SUM(BF144*$E144*$F144*$G144*$H144*$BG$10)</f>
        <v>0</v>
      </c>
      <c r="BH144" s="36"/>
      <c r="BI144" s="30">
        <f>SUM(BH144*$E144*$F144*$G144*$H144*$BI$10)</f>
        <v>0</v>
      </c>
      <c r="BJ144" s="36">
        <v>0</v>
      </c>
      <c r="BK144" s="30">
        <f>BJ144*$E144*$F144*$G144*$I144*$BK$10</f>
        <v>0</v>
      </c>
      <c r="BL144" s="36">
        <v>0</v>
      </c>
      <c r="BM144" s="30">
        <f>BL144*$E144*$F144*$G144*$I144*$BM$10</f>
        <v>0</v>
      </c>
      <c r="BN144" s="48">
        <v>0</v>
      </c>
      <c r="BO144" s="30">
        <f>BN144*$E144*$F144*$G144*$I144*$BO$10</f>
        <v>0</v>
      </c>
      <c r="BP144" s="36">
        <v>0</v>
      </c>
      <c r="BQ144" s="30">
        <f>BP144*$E144*$F144*$G144*$I144*$BQ$10</f>
        <v>0</v>
      </c>
      <c r="BR144" s="36">
        <v>0</v>
      </c>
      <c r="BS144" s="30">
        <f>BR144*$E144*$F144*$G144*$I144*$BS$10</f>
        <v>0</v>
      </c>
      <c r="BT144" s="36">
        <v>0</v>
      </c>
      <c r="BU144" s="30">
        <f>BT144*$E144*$F144*$G144*$I144*$BU$10</f>
        <v>0</v>
      </c>
      <c r="BV144" s="36">
        <v>0</v>
      </c>
      <c r="BW144" s="30">
        <f>BV144*$E144*$F144*$G144*$I144*$BW$10</f>
        <v>0</v>
      </c>
      <c r="BX144" s="36"/>
      <c r="BY144" s="30">
        <f>BX144*$E144*$F144*$G144*$I144*$BY$10</f>
        <v>0</v>
      </c>
      <c r="BZ144" s="36">
        <v>0</v>
      </c>
      <c r="CA144" s="30">
        <f>BZ144*$E144*$F144*$G144*$I144*$CA$10</f>
        <v>0</v>
      </c>
      <c r="CB144" s="36">
        <v>0</v>
      </c>
      <c r="CC144" s="30">
        <f>CB144*$E144*$F144*$G144*$I144*$CC$10</f>
        <v>0</v>
      </c>
      <c r="CD144" s="36">
        <v>0</v>
      </c>
      <c r="CE144" s="30">
        <f>CD144*$E144*$F144*$G144*$I144*$CE$10</f>
        <v>0</v>
      </c>
      <c r="CF144" s="36">
        <v>0</v>
      </c>
      <c r="CG144" s="30">
        <f>CF144*$E144*$F144*$G144*$I144*$CG$10</f>
        <v>0</v>
      </c>
      <c r="CH144" s="36"/>
      <c r="CI144" s="30">
        <f>CH144*$E144*$F144*$G144*$I144*$CI$10</f>
        <v>0</v>
      </c>
      <c r="CJ144" s="36"/>
      <c r="CK144" s="30">
        <f>CJ144*$E144*$F144*$G144*$I144*$CK$10</f>
        <v>0</v>
      </c>
      <c r="CL144" s="36">
        <v>0</v>
      </c>
      <c r="CM144" s="30">
        <f>CL144*$E144*$F144*$G144*$I144*$CM$10</f>
        <v>0</v>
      </c>
      <c r="CN144" s="36">
        <v>0</v>
      </c>
      <c r="CO144" s="30">
        <f>CN144*$E144*$F144*$G144*$J144*$CO$10</f>
        <v>0</v>
      </c>
      <c r="CP144" s="36">
        <v>0</v>
      </c>
      <c r="CQ144" s="30">
        <f>CP144*$E144*$F144*$G144*$K144*$CQ$10</f>
        <v>0</v>
      </c>
      <c r="CR144" s="33"/>
      <c r="CS144" s="30">
        <f>CR144*E144*F144*G144</f>
        <v>0</v>
      </c>
      <c r="CT144" s="33"/>
      <c r="CU144" s="30"/>
      <c r="CV144" s="85">
        <f>SUM(N144+L144+X144+P144+R144+Z144+V144+T144+AB144+AF144+AD144+AH144+AJ144+AN144+BJ144+BP144+AL144+AX144+AZ144+CB144+CD144+BZ144+CF144+CH144+BT144+BV144+AP144+AR144+AT144+AV144+BL144+BN144+BR144+BB144+BD144+BF144+BH144+BX144+CJ144+CL144+CN144+CP144+CR144)</f>
        <v>0</v>
      </c>
      <c r="CW144" s="85">
        <f>SUM(O144+M144+Y144+Q144+S144+AA144+W144+U144+AC144+AG144+AE144+AI144+AK144+AO144+BK144+BQ144+AM144+AY144+BA144+CC144+CE144+CA144+CG144+CI144+BU144+BW144+AQ144+AS144+AU144+AW144+BM144+BO144+BS144+BC144+BE144+BG144+BI144+BY144+CK144+CM144+CO144+CQ144+CS144)</f>
        <v>0</v>
      </c>
    </row>
    <row r="145" spans="1:101" s="83" customFormat="1" x14ac:dyDescent="0.25">
      <c r="A145" s="80">
        <v>29</v>
      </c>
      <c r="B145" s="80"/>
      <c r="C145" s="160"/>
      <c r="D145" s="110" t="s">
        <v>254</v>
      </c>
      <c r="E145" s="112">
        <v>13520</v>
      </c>
      <c r="F145" s="45">
        <v>1.25</v>
      </c>
      <c r="G145" s="26">
        <v>1</v>
      </c>
      <c r="H145" s="119">
        <v>1.4</v>
      </c>
      <c r="I145" s="119">
        <v>1.68</v>
      </c>
      <c r="J145" s="119">
        <v>2.23</v>
      </c>
      <c r="K145" s="119">
        <v>2.57</v>
      </c>
      <c r="L145" s="46">
        <f t="shared" ref="L145:BW145" si="257">SUM(L146:L149)</f>
        <v>0</v>
      </c>
      <c r="M145" s="46">
        <f t="shared" si="257"/>
        <v>0</v>
      </c>
      <c r="N145" s="46">
        <f t="shared" si="257"/>
        <v>63</v>
      </c>
      <c r="O145" s="46">
        <f t="shared" si="257"/>
        <v>2492249.7599999998</v>
      </c>
      <c r="P145" s="46">
        <f t="shared" si="257"/>
        <v>245</v>
      </c>
      <c r="Q145" s="46">
        <f t="shared" si="257"/>
        <v>5823956.3199999994</v>
      </c>
      <c r="R145" s="46">
        <f t="shared" si="257"/>
        <v>0</v>
      </c>
      <c r="S145" s="46">
        <f t="shared" si="257"/>
        <v>0</v>
      </c>
      <c r="T145" s="46">
        <f t="shared" si="257"/>
        <v>0</v>
      </c>
      <c r="U145" s="46">
        <f t="shared" si="257"/>
        <v>0</v>
      </c>
      <c r="V145" s="46">
        <f t="shared" si="257"/>
        <v>0</v>
      </c>
      <c r="W145" s="46">
        <f t="shared" si="257"/>
        <v>0</v>
      </c>
      <c r="X145" s="46">
        <f t="shared" si="257"/>
        <v>0</v>
      </c>
      <c r="Y145" s="46">
        <f t="shared" si="257"/>
        <v>0</v>
      </c>
      <c r="Z145" s="46">
        <f t="shared" si="257"/>
        <v>0</v>
      </c>
      <c r="AA145" s="46">
        <f t="shared" si="257"/>
        <v>0</v>
      </c>
      <c r="AB145" s="46">
        <f t="shared" si="257"/>
        <v>70</v>
      </c>
      <c r="AC145" s="46">
        <f t="shared" si="257"/>
        <v>1428117.6</v>
      </c>
      <c r="AD145" s="46">
        <f t="shared" si="257"/>
        <v>15</v>
      </c>
      <c r="AE145" s="46">
        <f t="shared" si="257"/>
        <v>298116</v>
      </c>
      <c r="AF145" s="46">
        <f t="shared" si="257"/>
        <v>0</v>
      </c>
      <c r="AG145" s="46">
        <f t="shared" si="257"/>
        <v>0</v>
      </c>
      <c r="AH145" s="46">
        <f t="shared" si="257"/>
        <v>103</v>
      </c>
      <c r="AI145" s="46">
        <f t="shared" si="257"/>
        <v>2456475.84</v>
      </c>
      <c r="AJ145" s="46">
        <f t="shared" si="257"/>
        <v>0</v>
      </c>
      <c r="AK145" s="46">
        <f t="shared" si="257"/>
        <v>0</v>
      </c>
      <c r="AL145" s="46">
        <f t="shared" si="257"/>
        <v>0</v>
      </c>
      <c r="AM145" s="46">
        <f t="shared" si="257"/>
        <v>0</v>
      </c>
      <c r="AN145" s="46">
        <f t="shared" si="257"/>
        <v>0</v>
      </c>
      <c r="AO145" s="46">
        <f t="shared" si="257"/>
        <v>0</v>
      </c>
      <c r="AP145" s="46">
        <f t="shared" si="257"/>
        <v>0</v>
      </c>
      <c r="AQ145" s="46">
        <f t="shared" si="257"/>
        <v>0</v>
      </c>
      <c r="AR145" s="46">
        <f t="shared" si="257"/>
        <v>0</v>
      </c>
      <c r="AS145" s="46">
        <f t="shared" si="257"/>
        <v>0</v>
      </c>
      <c r="AT145" s="46">
        <f t="shared" si="257"/>
        <v>0</v>
      </c>
      <c r="AU145" s="46">
        <f t="shared" si="257"/>
        <v>0</v>
      </c>
      <c r="AV145" s="46">
        <f t="shared" si="257"/>
        <v>0</v>
      </c>
      <c r="AW145" s="46">
        <f t="shared" si="257"/>
        <v>0</v>
      </c>
      <c r="AX145" s="46">
        <f t="shared" si="257"/>
        <v>0</v>
      </c>
      <c r="AY145" s="46">
        <f t="shared" si="257"/>
        <v>0</v>
      </c>
      <c r="AZ145" s="46">
        <f t="shared" si="257"/>
        <v>58</v>
      </c>
      <c r="BA145" s="46">
        <f t="shared" si="257"/>
        <v>1152715.2</v>
      </c>
      <c r="BB145" s="46">
        <f t="shared" si="257"/>
        <v>40</v>
      </c>
      <c r="BC145" s="46">
        <f t="shared" si="257"/>
        <v>794976</v>
      </c>
      <c r="BD145" s="46">
        <f t="shared" si="257"/>
        <v>0</v>
      </c>
      <c r="BE145" s="46">
        <f t="shared" si="257"/>
        <v>0</v>
      </c>
      <c r="BF145" s="46">
        <f t="shared" si="257"/>
        <v>0</v>
      </c>
      <c r="BG145" s="46">
        <f t="shared" si="257"/>
        <v>0</v>
      </c>
      <c r="BH145" s="46">
        <f t="shared" si="257"/>
        <v>53</v>
      </c>
      <c r="BI145" s="46">
        <f t="shared" si="257"/>
        <v>1075488.96</v>
      </c>
      <c r="BJ145" s="46">
        <f t="shared" si="257"/>
        <v>0</v>
      </c>
      <c r="BK145" s="46">
        <f t="shared" si="257"/>
        <v>0</v>
      </c>
      <c r="BL145" s="46">
        <f t="shared" si="257"/>
        <v>0</v>
      </c>
      <c r="BM145" s="46">
        <f t="shared" si="257"/>
        <v>0</v>
      </c>
      <c r="BN145" s="46">
        <f t="shared" si="257"/>
        <v>0</v>
      </c>
      <c r="BO145" s="46">
        <f t="shared" si="257"/>
        <v>0</v>
      </c>
      <c r="BP145" s="46">
        <f t="shared" si="257"/>
        <v>81</v>
      </c>
      <c r="BQ145" s="46">
        <f t="shared" si="257"/>
        <v>2328825.4079999998</v>
      </c>
      <c r="BR145" s="46">
        <f t="shared" si="257"/>
        <v>0</v>
      </c>
      <c r="BS145" s="46">
        <f t="shared" si="257"/>
        <v>0</v>
      </c>
      <c r="BT145" s="46">
        <f t="shared" si="257"/>
        <v>150</v>
      </c>
      <c r="BU145" s="46">
        <f t="shared" si="257"/>
        <v>3810206.4</v>
      </c>
      <c r="BV145" s="46">
        <f t="shared" si="257"/>
        <v>90</v>
      </c>
      <c r="BW145" s="46">
        <f t="shared" si="257"/>
        <v>2146435.1999999997</v>
      </c>
      <c r="BX145" s="46">
        <f t="shared" ref="BX145:CW145" si="258">SUM(BX146:BX149)</f>
        <v>75</v>
      </c>
      <c r="BY145" s="46">
        <f t="shared" si="258"/>
        <v>1788696</v>
      </c>
      <c r="BZ145" s="46">
        <f t="shared" si="258"/>
        <v>148</v>
      </c>
      <c r="CA145" s="46">
        <f t="shared" si="258"/>
        <v>3774318.912</v>
      </c>
      <c r="CB145" s="46">
        <f t="shared" si="258"/>
        <v>0</v>
      </c>
      <c r="CC145" s="46">
        <f t="shared" si="258"/>
        <v>0</v>
      </c>
      <c r="CD145" s="46">
        <f t="shared" si="258"/>
        <v>13</v>
      </c>
      <c r="CE145" s="46">
        <f t="shared" si="258"/>
        <v>327757.24800000002</v>
      </c>
      <c r="CF145" s="46">
        <f t="shared" si="258"/>
        <v>20</v>
      </c>
      <c r="CG145" s="46">
        <f t="shared" si="258"/>
        <v>476985.59999999998</v>
      </c>
      <c r="CH145" s="46">
        <f t="shared" si="258"/>
        <v>3</v>
      </c>
      <c r="CI145" s="46">
        <f t="shared" si="258"/>
        <v>71547.839999999997</v>
      </c>
      <c r="CJ145" s="46">
        <f t="shared" si="258"/>
        <v>35</v>
      </c>
      <c r="CK145" s="46">
        <f t="shared" si="258"/>
        <v>834724.79999999993</v>
      </c>
      <c r="CL145" s="46">
        <f t="shared" si="258"/>
        <v>8</v>
      </c>
      <c r="CM145" s="46">
        <f t="shared" si="258"/>
        <v>190794.23999999999</v>
      </c>
      <c r="CN145" s="46">
        <f t="shared" si="258"/>
        <v>50</v>
      </c>
      <c r="CO145" s="46">
        <f t="shared" si="258"/>
        <v>1582854</v>
      </c>
      <c r="CP145" s="46">
        <f t="shared" si="258"/>
        <v>56</v>
      </c>
      <c r="CQ145" s="46">
        <f t="shared" si="258"/>
        <v>2043088.3199999998</v>
      </c>
      <c r="CR145" s="46">
        <f t="shared" si="258"/>
        <v>0</v>
      </c>
      <c r="CS145" s="46">
        <f t="shared" si="258"/>
        <v>0</v>
      </c>
      <c r="CT145" s="46">
        <f t="shared" si="258"/>
        <v>0</v>
      </c>
      <c r="CU145" s="46">
        <f t="shared" si="258"/>
        <v>0</v>
      </c>
      <c r="CV145" s="46">
        <f t="shared" si="258"/>
        <v>1376</v>
      </c>
      <c r="CW145" s="46">
        <f t="shared" si="258"/>
        <v>34898329.648000002</v>
      </c>
    </row>
    <row r="146" spans="1:101" s="4" customFormat="1" ht="30" x14ac:dyDescent="0.25">
      <c r="A146" s="43"/>
      <c r="B146" s="43">
        <v>101</v>
      </c>
      <c r="C146" s="159" t="s">
        <v>418</v>
      </c>
      <c r="D146" s="111" t="s">
        <v>255</v>
      </c>
      <c r="E146" s="112">
        <v>13520</v>
      </c>
      <c r="F146" s="28">
        <v>1.44</v>
      </c>
      <c r="G146" s="44">
        <v>1</v>
      </c>
      <c r="H146" s="112">
        <v>1.4</v>
      </c>
      <c r="I146" s="112">
        <v>1.68</v>
      </c>
      <c r="J146" s="112">
        <v>2.23</v>
      </c>
      <c r="K146" s="112">
        <v>2.57</v>
      </c>
      <c r="L146" s="40">
        <v>0</v>
      </c>
      <c r="M146" s="30">
        <f>SUM(L146*$E146*$F146*$G146*$H146*$M$10)</f>
        <v>0</v>
      </c>
      <c r="N146" s="36">
        <v>24</v>
      </c>
      <c r="O146" s="30">
        <f>SUM(N146*$E146*$F146*$G146*$H146*$O$10)</f>
        <v>654151.67999999993</v>
      </c>
      <c r="P146" s="33">
        <v>28</v>
      </c>
      <c r="Q146" s="30">
        <f>SUM(P146*$E146*$F146*$G146*$H146*$Q$10)</f>
        <v>763176.95999999996</v>
      </c>
      <c r="R146" s="36">
        <v>0</v>
      </c>
      <c r="S146" s="30">
        <f>SUM(R146*$E146*$F146*$G146*$H146*$S$10)</f>
        <v>0</v>
      </c>
      <c r="T146" s="36">
        <v>0</v>
      </c>
      <c r="U146" s="30">
        <f>SUM(T146*$E146*$F146*$G146*$H146*$U$10)</f>
        <v>0</v>
      </c>
      <c r="V146" s="36"/>
      <c r="W146" s="33">
        <f>SUM(V146*$E146*$F146*$G146*$H146*$W$10)</f>
        <v>0</v>
      </c>
      <c r="X146" s="41"/>
      <c r="Y146" s="30">
        <f>SUM(X146*$E146*$F146*$G146*$H146*$Y$10)</f>
        <v>0</v>
      </c>
      <c r="Z146" s="36">
        <v>0</v>
      </c>
      <c r="AA146" s="30">
        <f>SUM(Z146*$E146*$F146*$G146*$H146*$AA$10)</f>
        <v>0</v>
      </c>
      <c r="AB146" s="36">
        <v>5</v>
      </c>
      <c r="AC146" s="30">
        <f>SUM(AB146*$E146*$F146*$G146*$H146*$AC$10)</f>
        <v>136281.60000000001</v>
      </c>
      <c r="AD146" s="36">
        <v>0</v>
      </c>
      <c r="AE146" s="30">
        <f>SUM(AD146*$E146*$F146*$G146*$H146*$AE$10)</f>
        <v>0</v>
      </c>
      <c r="AF146" s="36">
        <v>0</v>
      </c>
      <c r="AG146" s="30">
        <f>AF146*$E146*$F146*$G146*$I146*$AG$10</f>
        <v>0</v>
      </c>
      <c r="AH146" s="37"/>
      <c r="AI146" s="30">
        <f>AH146*$E146*$F146*$G146*$I146*$AI$10</f>
        <v>0</v>
      </c>
      <c r="AJ146" s="41"/>
      <c r="AK146" s="30">
        <f>SUM(AJ146*$E146*$F146*$G146*$H146*$AK$10)</f>
        <v>0</v>
      </c>
      <c r="AL146" s="36"/>
      <c r="AM146" s="33">
        <f>SUM(AL146*$E146*$F146*$G146*$H146*$AM$10)</f>
        <v>0</v>
      </c>
      <c r="AN146" s="36">
        <v>0</v>
      </c>
      <c r="AO146" s="30">
        <f>SUM(AN146*$E146*$F146*$G146*$H146*$AO$10)</f>
        <v>0</v>
      </c>
      <c r="AP146" s="36">
        <v>0</v>
      </c>
      <c r="AQ146" s="30">
        <f>SUM(AP146*$E146*$F146*$G146*$H146*$AQ$10)</f>
        <v>0</v>
      </c>
      <c r="AR146" s="36"/>
      <c r="AS146" s="30">
        <f>SUM(AR146*$E146*$F146*$G146*$H146*$AS$10)</f>
        <v>0</v>
      </c>
      <c r="AT146" s="36"/>
      <c r="AU146" s="30">
        <f>SUM(AT146*$E146*$F146*$G146*$H146*$AU$10)</f>
        <v>0</v>
      </c>
      <c r="AV146" s="36"/>
      <c r="AW146" s="30">
        <f>SUM(AV146*$E146*$F146*$G146*$H146*$AW$10)</f>
        <v>0</v>
      </c>
      <c r="AX146" s="36">
        <v>0</v>
      </c>
      <c r="AY146" s="30">
        <f>SUM(AX146*$E146*$F146*$G146*$H146*$AY$10)</f>
        <v>0</v>
      </c>
      <c r="AZ146" s="36"/>
      <c r="BA146" s="30">
        <f>SUM(AZ146*$E146*$F146*$G146*$H146*$BA$10)</f>
        <v>0</v>
      </c>
      <c r="BB146" s="36">
        <v>0</v>
      </c>
      <c r="BC146" s="30">
        <f>SUM(BB146*$E146*$F146*$G146*$H146*$BC$10)</f>
        <v>0</v>
      </c>
      <c r="BD146" s="36">
        <v>0</v>
      </c>
      <c r="BE146" s="30">
        <f>SUM(BD146*$E146*$F146*$G146*$H146*$BE$10)</f>
        <v>0</v>
      </c>
      <c r="BF146" s="36">
        <v>0</v>
      </c>
      <c r="BG146" s="30">
        <f>SUM(BF146*$E146*$F146*$G146*$H146*$BG$10)</f>
        <v>0</v>
      </c>
      <c r="BH146" s="36">
        <v>3</v>
      </c>
      <c r="BI146" s="30">
        <f>SUM(BH146*$E146*$F146*$G146*$H146*$BI$10)</f>
        <v>81768.959999999992</v>
      </c>
      <c r="BJ146" s="36">
        <v>0</v>
      </c>
      <c r="BK146" s="30">
        <f>BJ146*$E146*$F146*$G146*$I146*$BK$10</f>
        <v>0</v>
      </c>
      <c r="BL146" s="36">
        <v>0</v>
      </c>
      <c r="BM146" s="30">
        <f>BL146*$E146*$F146*$G146*$I146*$BM$10</f>
        <v>0</v>
      </c>
      <c r="BN146" s="48">
        <v>0</v>
      </c>
      <c r="BO146" s="30">
        <f>BN146*$E146*$F146*$G146*$I146*$BO$10</f>
        <v>0</v>
      </c>
      <c r="BP146" s="33">
        <v>12</v>
      </c>
      <c r="BQ146" s="30">
        <f>BP146*$E146*$F146*$G146*$I146*$BQ$10</f>
        <v>392491.00799999997</v>
      </c>
      <c r="BR146" s="36">
        <v>0</v>
      </c>
      <c r="BS146" s="30">
        <f>BR146*$E146*$F146*$G146*$I146*$BS$10</f>
        <v>0</v>
      </c>
      <c r="BT146" s="37">
        <v>23</v>
      </c>
      <c r="BU146" s="30">
        <f>BT146*$E146*$F146*$G146*$I146*$BU$10</f>
        <v>752274.43199999991</v>
      </c>
      <c r="BV146" s="36"/>
      <c r="BW146" s="30">
        <f>BV146*$E146*$F146*$G146*$I146*$BW$10</f>
        <v>0</v>
      </c>
      <c r="BX146" s="36"/>
      <c r="BY146" s="30">
        <f>BX146*$E146*$F146*$G146*$I146*$BY$10</f>
        <v>0</v>
      </c>
      <c r="BZ146" s="33">
        <v>3</v>
      </c>
      <c r="CA146" s="30">
        <f>BZ146*$E146*$F146*$G146*$I146*$CA$10</f>
        <v>98122.751999999993</v>
      </c>
      <c r="CB146" s="36">
        <v>0</v>
      </c>
      <c r="CC146" s="30">
        <f>CB146*$E146*$F146*$G146*$I146*$CC$10</f>
        <v>0</v>
      </c>
      <c r="CD146" s="36">
        <v>2</v>
      </c>
      <c r="CE146" s="30">
        <f>CD146*$E146*$F146*$G146*$I146*$CE$10</f>
        <v>65415.167999999998</v>
      </c>
      <c r="CF146" s="36">
        <v>0</v>
      </c>
      <c r="CG146" s="30">
        <f>CF146*$E146*$F146*$G146*$I146*$CG$10</f>
        <v>0</v>
      </c>
      <c r="CH146" s="36"/>
      <c r="CI146" s="30">
        <f>CH146*$E146*$F146*$G146*$I146*$CI$10</f>
        <v>0</v>
      </c>
      <c r="CJ146" s="36"/>
      <c r="CK146" s="30">
        <f>CJ146*$E146*$F146*$G146*$I146*$CK$10</f>
        <v>0</v>
      </c>
      <c r="CL146" s="36">
        <v>0</v>
      </c>
      <c r="CM146" s="30">
        <f>CL146*$E146*$F146*$G146*$I146*$CM$10</f>
        <v>0</v>
      </c>
      <c r="CN146" s="36">
        <v>0</v>
      </c>
      <c r="CO146" s="30">
        <f>CN146*$E146*$F146*$G146*$J146*$CO$10</f>
        <v>0</v>
      </c>
      <c r="CP146" s="36"/>
      <c r="CQ146" s="30">
        <f>CP146*$E146*$F146*$G146*$K146*$CQ$10</f>
        <v>0</v>
      </c>
      <c r="CR146" s="33"/>
      <c r="CS146" s="30">
        <f>CR146*E146*F146*G146</f>
        <v>0</v>
      </c>
      <c r="CT146" s="33"/>
      <c r="CU146" s="30"/>
      <c r="CV146" s="85">
        <f t="shared" ref="CV146:CW149" si="259">SUM(N146+L146+X146+P146+R146+Z146+V146+T146+AB146+AF146+AD146+AH146+AJ146+AN146+BJ146+BP146+AL146+AX146+AZ146+CB146+CD146+BZ146+CF146+CH146+BT146+BV146+AP146+AR146+AT146+AV146+BL146+BN146+BR146+BB146+BD146+BF146+BH146+BX146+CJ146+CL146+CN146+CP146+CR146)</f>
        <v>100</v>
      </c>
      <c r="CW146" s="85">
        <f t="shared" si="259"/>
        <v>2943682.5600000001</v>
      </c>
    </row>
    <row r="147" spans="1:101" s="4" customFormat="1" ht="30" x14ac:dyDescent="0.25">
      <c r="A147" s="43"/>
      <c r="B147" s="43">
        <v>102</v>
      </c>
      <c r="C147" s="159" t="s">
        <v>419</v>
      </c>
      <c r="D147" s="111" t="s">
        <v>256</v>
      </c>
      <c r="E147" s="112">
        <v>13520</v>
      </c>
      <c r="F147" s="28">
        <v>1.69</v>
      </c>
      <c r="G147" s="44">
        <v>1</v>
      </c>
      <c r="H147" s="112">
        <v>1.4</v>
      </c>
      <c r="I147" s="112">
        <v>1.68</v>
      </c>
      <c r="J147" s="112">
        <v>2.23</v>
      </c>
      <c r="K147" s="112">
        <v>2.57</v>
      </c>
      <c r="L147" s="40">
        <v>0</v>
      </c>
      <c r="M147" s="30">
        <f>SUM(L147*$E147*$F147*$G147*$H147*$M$10)</f>
        <v>0</v>
      </c>
      <c r="N147" s="36"/>
      <c r="O147" s="30">
        <f>SUM(N147*$E147*$F147*$G147*$H147*$O$10)</f>
        <v>0</v>
      </c>
      <c r="P147" s="33">
        <v>28</v>
      </c>
      <c r="Q147" s="30">
        <f>SUM(P147*$E147*$F147*$G147*$H147*$Q$10)</f>
        <v>895672.96</v>
      </c>
      <c r="R147" s="36">
        <v>0</v>
      </c>
      <c r="S147" s="30">
        <f>SUM(R147*$E147*$F147*$G147*$H147*$S$10)</f>
        <v>0</v>
      </c>
      <c r="T147" s="36">
        <v>0</v>
      </c>
      <c r="U147" s="30">
        <f>SUM(T147*$E147*$F147*$G147*$H147*$U$10)</f>
        <v>0</v>
      </c>
      <c r="V147" s="36"/>
      <c r="W147" s="33">
        <f>SUM(V147*$E147*$F147*$G147*$H147*$W$10)</f>
        <v>0</v>
      </c>
      <c r="X147" s="41"/>
      <c r="Y147" s="30">
        <f>SUM(X147*$E147*$F147*$G147*$H147*$Y$10)</f>
        <v>0</v>
      </c>
      <c r="Z147" s="36">
        <v>0</v>
      </c>
      <c r="AA147" s="30">
        <f>SUM(Z147*$E147*$F147*$G147*$H147*$AA$10)</f>
        <v>0</v>
      </c>
      <c r="AB147" s="36"/>
      <c r="AC147" s="30">
        <f>SUM(AB147*$E147*$F147*$G147*$H147*$AC$10)</f>
        <v>0</v>
      </c>
      <c r="AD147" s="36">
        <v>0</v>
      </c>
      <c r="AE147" s="30">
        <f>SUM(AD147*$E147*$F147*$G147*$H147*$AE$10)</f>
        <v>0</v>
      </c>
      <c r="AF147" s="36">
        <v>0</v>
      </c>
      <c r="AG147" s="30">
        <f>AF147*$E147*$F147*$G147*$I147*$AG$10</f>
        <v>0</v>
      </c>
      <c r="AH147" s="36">
        <v>0</v>
      </c>
      <c r="AI147" s="30">
        <f>AH147*$E147*$F147*$G147*$I147*$AI$10</f>
        <v>0</v>
      </c>
      <c r="AJ147" s="41"/>
      <c r="AK147" s="30">
        <f>SUM(AJ147*$E147*$F147*$G147*$H147*$AK$10)</f>
        <v>0</v>
      </c>
      <c r="AL147" s="36"/>
      <c r="AM147" s="33">
        <f>SUM(AL147*$E147*$F147*$G147*$H147*$AM$10)</f>
        <v>0</v>
      </c>
      <c r="AN147" s="36">
        <v>0</v>
      </c>
      <c r="AO147" s="30">
        <f>SUM(AN147*$E147*$F147*$G147*$H147*$AO$10)</f>
        <v>0</v>
      </c>
      <c r="AP147" s="36">
        <v>0</v>
      </c>
      <c r="AQ147" s="30">
        <f>SUM(AP147*$E147*$F147*$G147*$H147*$AQ$10)</f>
        <v>0</v>
      </c>
      <c r="AR147" s="36"/>
      <c r="AS147" s="30">
        <f>SUM(AR147*$E147*$F147*$G147*$H147*$AS$10)</f>
        <v>0</v>
      </c>
      <c r="AT147" s="36"/>
      <c r="AU147" s="30">
        <f>SUM(AT147*$E147*$F147*$G147*$H147*$AU$10)</f>
        <v>0</v>
      </c>
      <c r="AV147" s="36"/>
      <c r="AW147" s="30">
        <f>SUM(AV147*$E147*$F147*$G147*$H147*$AW$10)</f>
        <v>0</v>
      </c>
      <c r="AX147" s="36">
        <v>0</v>
      </c>
      <c r="AY147" s="30">
        <f>SUM(AX147*$E147*$F147*$G147*$H147*$AY$10)</f>
        <v>0</v>
      </c>
      <c r="AZ147" s="36"/>
      <c r="BA147" s="30">
        <f>SUM(AZ147*$E147*$F147*$G147*$H147*$BA$10)</f>
        <v>0</v>
      </c>
      <c r="BB147" s="36">
        <v>0</v>
      </c>
      <c r="BC147" s="30">
        <f>SUM(BB147*$E147*$F147*$G147*$H147*$BC$10)</f>
        <v>0</v>
      </c>
      <c r="BD147" s="36">
        <v>0</v>
      </c>
      <c r="BE147" s="30">
        <f>SUM(BD147*$E147*$F147*$G147*$H147*$BE$10)</f>
        <v>0</v>
      </c>
      <c r="BF147" s="36">
        <v>0</v>
      </c>
      <c r="BG147" s="30">
        <f>SUM(BF147*$E147*$F147*$G147*$H147*$BG$10)</f>
        <v>0</v>
      </c>
      <c r="BH147" s="36"/>
      <c r="BI147" s="30">
        <f>SUM(BH147*$E147*$F147*$G147*$H147*$BI$10)</f>
        <v>0</v>
      </c>
      <c r="BJ147" s="36">
        <v>0</v>
      </c>
      <c r="BK147" s="30">
        <f>BJ147*$E147*$F147*$G147*$I147*$BK$10</f>
        <v>0</v>
      </c>
      <c r="BL147" s="36">
        <v>0</v>
      </c>
      <c r="BM147" s="30">
        <f>BL147*$E147*$F147*$G147*$I147*$BM$10</f>
        <v>0</v>
      </c>
      <c r="BN147" s="48">
        <v>0</v>
      </c>
      <c r="BO147" s="30">
        <f>BN147*$E147*$F147*$G147*$I147*$BO$10</f>
        <v>0</v>
      </c>
      <c r="BP147" s="33">
        <v>20</v>
      </c>
      <c r="BQ147" s="30">
        <f>BP147*$E147*$F147*$G147*$I147*$BQ$10</f>
        <v>767719.67999999993</v>
      </c>
      <c r="BR147" s="36">
        <v>0</v>
      </c>
      <c r="BS147" s="30">
        <f>BR147*$E147*$F147*$G147*$I147*$BS$10</f>
        <v>0</v>
      </c>
      <c r="BT147" s="36">
        <v>2</v>
      </c>
      <c r="BU147" s="30">
        <f>BT147*$E147*$F147*$G147*$I147*$BU$10</f>
        <v>76771.967999999993</v>
      </c>
      <c r="BV147" s="36">
        <v>0</v>
      </c>
      <c r="BW147" s="30">
        <f>BV147*$E147*$F147*$G147*$I147*$BW$10</f>
        <v>0</v>
      </c>
      <c r="BX147" s="36"/>
      <c r="BY147" s="30">
        <f>BX147*$E147*$F147*$G147*$I147*$BY$10</f>
        <v>0</v>
      </c>
      <c r="BZ147" s="33">
        <v>15</v>
      </c>
      <c r="CA147" s="30">
        <f>BZ147*$E147*$F147*$G147*$I147*$CA$10</f>
        <v>575789.76</v>
      </c>
      <c r="CB147" s="36">
        <v>0</v>
      </c>
      <c r="CC147" s="30">
        <f>CB147*$E147*$F147*$G147*$I147*$CC$10</f>
        <v>0</v>
      </c>
      <c r="CD147" s="36"/>
      <c r="CE147" s="30">
        <f>CD147*$E147*$F147*$G147*$I147*$CE$10</f>
        <v>0</v>
      </c>
      <c r="CF147" s="36">
        <v>0</v>
      </c>
      <c r="CG147" s="30">
        <f>CF147*$E147*$F147*$G147*$I147*$CG$10</f>
        <v>0</v>
      </c>
      <c r="CH147" s="36"/>
      <c r="CI147" s="30">
        <f>CH147*$E147*$F147*$G147*$I147*$CI$10</f>
        <v>0</v>
      </c>
      <c r="CJ147" s="36"/>
      <c r="CK147" s="30">
        <f>CJ147*$E147*$F147*$G147*$I147*$CK$10</f>
        <v>0</v>
      </c>
      <c r="CL147" s="36">
        <v>0</v>
      </c>
      <c r="CM147" s="30">
        <f>CL147*$E147*$F147*$G147*$I147*$CM$10</f>
        <v>0</v>
      </c>
      <c r="CN147" s="36">
        <v>0</v>
      </c>
      <c r="CO147" s="30">
        <f>CN147*$E147*$F147*$G147*$J147*$CO$10</f>
        <v>0</v>
      </c>
      <c r="CP147" s="36">
        <v>0</v>
      </c>
      <c r="CQ147" s="30">
        <f>CP147*$E147*$F147*$G147*$K147*$CQ$10</f>
        <v>0</v>
      </c>
      <c r="CR147" s="33"/>
      <c r="CS147" s="30">
        <f>CR147*E147*F147*G147</f>
        <v>0</v>
      </c>
      <c r="CT147" s="33"/>
      <c r="CU147" s="30"/>
      <c r="CV147" s="85">
        <f t="shared" si="259"/>
        <v>65</v>
      </c>
      <c r="CW147" s="85">
        <f t="shared" si="259"/>
        <v>2315954.3679999998</v>
      </c>
    </row>
    <row r="148" spans="1:101" s="4" customFormat="1" ht="30" x14ac:dyDescent="0.25">
      <c r="A148" s="43"/>
      <c r="B148" s="43">
        <v>103</v>
      </c>
      <c r="C148" s="159" t="s">
        <v>420</v>
      </c>
      <c r="D148" s="111" t="s">
        <v>257</v>
      </c>
      <c r="E148" s="112">
        <v>13520</v>
      </c>
      <c r="F148" s="28">
        <v>2.4900000000000002</v>
      </c>
      <c r="G148" s="44">
        <v>1</v>
      </c>
      <c r="H148" s="112">
        <v>1.4</v>
      </c>
      <c r="I148" s="112">
        <v>1.68</v>
      </c>
      <c r="J148" s="112">
        <v>2.23</v>
      </c>
      <c r="K148" s="112">
        <v>2.57</v>
      </c>
      <c r="L148" s="40">
        <v>0</v>
      </c>
      <c r="M148" s="30">
        <f>SUM(L148*$E148*$F148*$G148*$H148*$M$10)</f>
        <v>0</v>
      </c>
      <c r="N148" s="36">
        <v>39</v>
      </c>
      <c r="O148" s="30">
        <f>SUM(N148*$E148*$F148*$G148*$H148*$O$10)</f>
        <v>1838098.08</v>
      </c>
      <c r="P148" s="33">
        <v>15</v>
      </c>
      <c r="Q148" s="30">
        <f>SUM(P148*$E148*$F148*$G148*$H148*$Q$10)</f>
        <v>706960.8</v>
      </c>
      <c r="R148" s="36">
        <v>0</v>
      </c>
      <c r="S148" s="30">
        <f>SUM(R148*$E148*$F148*$G148*$H148*$S$10)</f>
        <v>0</v>
      </c>
      <c r="T148" s="36">
        <v>0</v>
      </c>
      <c r="U148" s="30">
        <f>SUM(T148*$E148*$F148*$G148*$H148*$U$10)</f>
        <v>0</v>
      </c>
      <c r="V148" s="36"/>
      <c r="W148" s="33">
        <f>SUM(V148*$E148*$F148*$G148*$H148*$W$10)</f>
        <v>0</v>
      </c>
      <c r="X148" s="41"/>
      <c r="Y148" s="30">
        <f>SUM(X148*$E148*$F148*$G148*$H148*$Y$10)</f>
        <v>0</v>
      </c>
      <c r="Z148" s="36">
        <v>0</v>
      </c>
      <c r="AA148" s="30">
        <f>SUM(Z148*$E148*$F148*$G148*$H148*$AA$10)</f>
        <v>0</v>
      </c>
      <c r="AB148" s="36"/>
      <c r="AC148" s="30">
        <f>SUM(AB148*$E148*$F148*$G148*$H148*$AC$10)</f>
        <v>0</v>
      </c>
      <c r="AD148" s="36">
        <v>0</v>
      </c>
      <c r="AE148" s="30">
        <f>SUM(AD148*$E148*$F148*$G148*$H148*$AE$10)</f>
        <v>0</v>
      </c>
      <c r="AF148" s="36">
        <v>0</v>
      </c>
      <c r="AG148" s="30">
        <f>AF148*$E148*$F148*$G148*$I148*$AG$10</f>
        <v>0</v>
      </c>
      <c r="AH148" s="36">
        <v>0</v>
      </c>
      <c r="AI148" s="30">
        <f>AH148*$E148*$F148*$G148*$I148*$AI$10</f>
        <v>0</v>
      </c>
      <c r="AJ148" s="41"/>
      <c r="AK148" s="30">
        <f>SUM(AJ148*$E148*$F148*$G148*$H148*$AK$10)</f>
        <v>0</v>
      </c>
      <c r="AL148" s="36"/>
      <c r="AM148" s="33">
        <f>SUM(AL148*$E148*$F148*$G148*$H148*$AM$10)</f>
        <v>0</v>
      </c>
      <c r="AN148" s="36">
        <v>0</v>
      </c>
      <c r="AO148" s="30">
        <f>SUM(AN148*$E148*$F148*$G148*$H148*$AO$10)</f>
        <v>0</v>
      </c>
      <c r="AP148" s="36">
        <v>0</v>
      </c>
      <c r="AQ148" s="30">
        <f>SUM(AP148*$E148*$F148*$G148*$H148*$AQ$10)</f>
        <v>0</v>
      </c>
      <c r="AR148" s="36"/>
      <c r="AS148" s="30">
        <f>SUM(AR148*$E148*$F148*$G148*$H148*$AS$10)</f>
        <v>0</v>
      </c>
      <c r="AT148" s="36"/>
      <c r="AU148" s="30">
        <f>SUM(AT148*$E148*$F148*$G148*$H148*$AU$10)</f>
        <v>0</v>
      </c>
      <c r="AV148" s="36"/>
      <c r="AW148" s="30">
        <f>SUM(AV148*$E148*$F148*$G148*$H148*$AW$10)</f>
        <v>0</v>
      </c>
      <c r="AX148" s="36">
        <v>0</v>
      </c>
      <c r="AY148" s="30">
        <f>SUM(AX148*$E148*$F148*$G148*$H148*$AY$10)</f>
        <v>0</v>
      </c>
      <c r="AZ148" s="36"/>
      <c r="BA148" s="30">
        <f>SUM(AZ148*$E148*$F148*$G148*$H148*$BA$10)</f>
        <v>0</v>
      </c>
      <c r="BB148" s="36">
        <v>0</v>
      </c>
      <c r="BC148" s="30">
        <f>SUM(BB148*$E148*$F148*$G148*$H148*$BC$10)</f>
        <v>0</v>
      </c>
      <c r="BD148" s="36">
        <v>0</v>
      </c>
      <c r="BE148" s="30">
        <f>SUM(BD148*$E148*$F148*$G148*$H148*$BE$10)</f>
        <v>0</v>
      </c>
      <c r="BF148" s="36">
        <v>0</v>
      </c>
      <c r="BG148" s="30">
        <f>SUM(BF148*$E148*$F148*$G148*$H148*$BG$10)</f>
        <v>0</v>
      </c>
      <c r="BH148" s="36"/>
      <c r="BI148" s="30">
        <f>SUM(BH148*$E148*$F148*$G148*$H148*$BI$10)</f>
        <v>0</v>
      </c>
      <c r="BJ148" s="36">
        <v>0</v>
      </c>
      <c r="BK148" s="30">
        <f>BJ148*$E148*$F148*$G148*$I148*$BK$10</f>
        <v>0</v>
      </c>
      <c r="BL148" s="36">
        <v>0</v>
      </c>
      <c r="BM148" s="30">
        <f>BL148*$E148*$F148*$G148*$I148*$BM$10</f>
        <v>0</v>
      </c>
      <c r="BN148" s="48">
        <v>0</v>
      </c>
      <c r="BO148" s="30">
        <f>BN148*$E148*$F148*$G148*$I148*$BO$10</f>
        <v>0</v>
      </c>
      <c r="BP148" s="33"/>
      <c r="BQ148" s="30">
        <f>BP148*$E148*$F148*$G148*$I148*$BQ$10</f>
        <v>0</v>
      </c>
      <c r="BR148" s="36">
        <v>0</v>
      </c>
      <c r="BS148" s="30">
        <f>BR148*$E148*$F148*$G148*$I148*$BS$10</f>
        <v>0</v>
      </c>
      <c r="BT148" s="37"/>
      <c r="BU148" s="30">
        <f>BT148*$E148*$F148*$G148*$I148*$BU$10</f>
        <v>0</v>
      </c>
      <c r="BV148" s="36">
        <v>0</v>
      </c>
      <c r="BW148" s="30">
        <f>BV148*$E148*$F148*$G148*$I148*$BW$10</f>
        <v>0</v>
      </c>
      <c r="BX148" s="36"/>
      <c r="BY148" s="30">
        <f>BX148*$E148*$F148*$G148*$I148*$BY$10</f>
        <v>0</v>
      </c>
      <c r="BZ148" s="33"/>
      <c r="CA148" s="30">
        <f>BZ148*$E148*$F148*$G148*$I148*$CA$10</f>
        <v>0</v>
      </c>
      <c r="CB148" s="36">
        <v>0</v>
      </c>
      <c r="CC148" s="30">
        <f>CB148*$E148*$F148*$G148*$I148*$CC$10</f>
        <v>0</v>
      </c>
      <c r="CD148" s="36"/>
      <c r="CE148" s="30">
        <f>CD148*$E148*$F148*$G148*$I148*$CE$10</f>
        <v>0</v>
      </c>
      <c r="CF148" s="36">
        <v>0</v>
      </c>
      <c r="CG148" s="30">
        <f>CF148*$E148*$F148*$G148*$I148*$CG$10</f>
        <v>0</v>
      </c>
      <c r="CH148" s="36"/>
      <c r="CI148" s="30">
        <f>CH148*$E148*$F148*$G148*$I148*$CI$10</f>
        <v>0</v>
      </c>
      <c r="CJ148" s="36"/>
      <c r="CK148" s="30">
        <f>CJ148*$E148*$F148*$G148*$I148*$CK$10</f>
        <v>0</v>
      </c>
      <c r="CL148" s="36">
        <v>0</v>
      </c>
      <c r="CM148" s="30">
        <f>CL148*$E148*$F148*$G148*$I148*$CM$10</f>
        <v>0</v>
      </c>
      <c r="CN148" s="36">
        <v>0</v>
      </c>
      <c r="CO148" s="30">
        <f>CN148*$E148*$F148*$G148*$J148*$CO$10</f>
        <v>0</v>
      </c>
      <c r="CP148" s="36">
        <v>0</v>
      </c>
      <c r="CQ148" s="30">
        <f>CP148*$E148*$F148*$G148*$K148*$CQ$10</f>
        <v>0</v>
      </c>
      <c r="CR148" s="33"/>
      <c r="CS148" s="30">
        <f>CR148*E148*F148*G148</f>
        <v>0</v>
      </c>
      <c r="CT148" s="33"/>
      <c r="CU148" s="30"/>
      <c r="CV148" s="85">
        <f t="shared" si="259"/>
        <v>54</v>
      </c>
      <c r="CW148" s="85">
        <f t="shared" si="259"/>
        <v>2545058.88</v>
      </c>
    </row>
    <row r="149" spans="1:101" s="4" customFormat="1" ht="45" x14ac:dyDescent="0.25">
      <c r="A149" s="43"/>
      <c r="B149" s="43">
        <v>104</v>
      </c>
      <c r="C149" s="159" t="s">
        <v>421</v>
      </c>
      <c r="D149" s="111" t="s">
        <v>258</v>
      </c>
      <c r="E149" s="112">
        <v>13520</v>
      </c>
      <c r="F149" s="28">
        <v>1.05</v>
      </c>
      <c r="G149" s="44">
        <v>1</v>
      </c>
      <c r="H149" s="112">
        <v>1.4</v>
      </c>
      <c r="I149" s="112">
        <v>1.68</v>
      </c>
      <c r="J149" s="112">
        <v>2.23</v>
      </c>
      <c r="K149" s="112">
        <v>2.57</v>
      </c>
      <c r="L149" s="40"/>
      <c r="M149" s="30">
        <f>SUM(L149*$E149*$F149*$G149*$H149*$M$10)</f>
        <v>0</v>
      </c>
      <c r="N149" s="40"/>
      <c r="O149" s="30">
        <f>SUM(N149*$E149*$F149*$G149*$H149*$O$10)</f>
        <v>0</v>
      </c>
      <c r="P149" s="49">
        <v>174</v>
      </c>
      <c r="Q149" s="30">
        <f>SUM(P149*$E149*$F149*$G149*$H149*$Q$10)</f>
        <v>3458145.5999999996</v>
      </c>
      <c r="R149" s="40"/>
      <c r="S149" s="30">
        <f>SUM(R149*$E149*$F149*$G149*$H149*$S$10)</f>
        <v>0</v>
      </c>
      <c r="T149" s="40"/>
      <c r="U149" s="30">
        <f>SUM(T149*$E149*$F149*$G149*$H149*$U$10)</f>
        <v>0</v>
      </c>
      <c r="V149" s="36"/>
      <c r="W149" s="33">
        <f>SUM(V149*$E149*$F149*$G149*$H149*$W$10)</f>
        <v>0</v>
      </c>
      <c r="X149" s="41"/>
      <c r="Y149" s="30">
        <f>SUM(X149*$E149*$F149*$G149*$H149*$Y$10)</f>
        <v>0</v>
      </c>
      <c r="Z149" s="40"/>
      <c r="AA149" s="30">
        <f>SUM(Z149*$E149*$F149*$G149*$H149*$AA$10)</f>
        <v>0</v>
      </c>
      <c r="AB149" s="40">
        <v>65</v>
      </c>
      <c r="AC149" s="30">
        <f>SUM(AB149*$E149*$F149*$G149*$H149*$AC$10)</f>
        <v>1291836</v>
      </c>
      <c r="AD149" s="40">
        <v>15</v>
      </c>
      <c r="AE149" s="30">
        <f>SUM(AD149*$E149*$F149*$G149*$H149*$AE$10)</f>
        <v>298116</v>
      </c>
      <c r="AF149" s="40"/>
      <c r="AG149" s="30">
        <f>AF149*$E149*$F149*$G149*$I149*$AG$10</f>
        <v>0</v>
      </c>
      <c r="AH149" s="42">
        <v>103</v>
      </c>
      <c r="AI149" s="30">
        <f>AH149*$E149*$F149*$G149*$I149*$AI$10</f>
        <v>2456475.84</v>
      </c>
      <c r="AJ149" s="41"/>
      <c r="AK149" s="30">
        <f>SUM(AJ149*$E149*$F149*$G149*$H149*$AK$10)</f>
        <v>0</v>
      </c>
      <c r="AL149" s="40"/>
      <c r="AM149" s="33">
        <f>SUM(AL149*$E149*$F149*$G149*$H149*$AM$10)</f>
        <v>0</v>
      </c>
      <c r="AN149" s="40"/>
      <c r="AO149" s="30">
        <f>SUM(AN149*$E149*$F149*$G149*$H149*$AO$10)</f>
        <v>0</v>
      </c>
      <c r="AP149" s="40"/>
      <c r="AQ149" s="30">
        <f>SUM(AP149*$E149*$F149*$G149*$H149*$AQ$10)</f>
        <v>0</v>
      </c>
      <c r="AR149" s="40"/>
      <c r="AS149" s="30">
        <f>SUM(AR149*$E149*$F149*$G149*$H149*$AS$10)</f>
        <v>0</v>
      </c>
      <c r="AT149" s="40"/>
      <c r="AU149" s="30">
        <f>SUM(AT149*$E149*$F149*$G149*$H149*$AU$10)</f>
        <v>0</v>
      </c>
      <c r="AV149" s="40"/>
      <c r="AW149" s="30">
        <f>SUM(AV149*$E149*$F149*$G149*$H149*$AW$10)</f>
        <v>0</v>
      </c>
      <c r="AX149" s="40"/>
      <c r="AY149" s="30">
        <f>SUM(AX149*$E149*$F149*$G149*$H149*$AY$10)</f>
        <v>0</v>
      </c>
      <c r="AZ149" s="40">
        <v>58</v>
      </c>
      <c r="BA149" s="30">
        <f>SUM(AZ149*$E149*$F149*$G149*$H149*$BA$10)</f>
        <v>1152715.2</v>
      </c>
      <c r="BB149" s="40">
        <v>40</v>
      </c>
      <c r="BC149" s="30">
        <f>SUM(BB149*$E149*$F149*$G149*$H149*$BC$10)</f>
        <v>794976</v>
      </c>
      <c r="BD149" s="40"/>
      <c r="BE149" s="30">
        <f>SUM(BD149*$E149*$F149*$G149*$H149*$BE$10)</f>
        <v>0</v>
      </c>
      <c r="BF149" s="40"/>
      <c r="BG149" s="30">
        <f>SUM(BF149*$E149*$F149*$G149*$H149*$BG$10)</f>
        <v>0</v>
      </c>
      <c r="BH149" s="40">
        <v>50</v>
      </c>
      <c r="BI149" s="30">
        <f>SUM(BH149*$E149*$F149*$G149*$H149*$BI$10)</f>
        <v>993719.99999999988</v>
      </c>
      <c r="BJ149" s="42"/>
      <c r="BK149" s="30">
        <f>BJ149*$E149*$F149*$G149*$I149*$BK$10</f>
        <v>0</v>
      </c>
      <c r="BL149" s="40"/>
      <c r="BM149" s="30">
        <f>BL149*$E149*$F149*$G149*$I149*$BM$10</f>
        <v>0</v>
      </c>
      <c r="BN149" s="50"/>
      <c r="BO149" s="30">
        <f>BN149*$E149*$F149*$G149*$I149*$BO$10</f>
        <v>0</v>
      </c>
      <c r="BP149" s="49">
        <v>49</v>
      </c>
      <c r="BQ149" s="30">
        <f>BP149*$E149*$F149*$G149*$I149*$BQ$10</f>
        <v>1168614.72</v>
      </c>
      <c r="BR149" s="42"/>
      <c r="BS149" s="30">
        <f>BR149*$E149*$F149*$G149*$I149*$BS$10</f>
        <v>0</v>
      </c>
      <c r="BT149" s="42">
        <v>125</v>
      </c>
      <c r="BU149" s="30">
        <f>BT149*$E149*$F149*$G149*$I149*$BU$10</f>
        <v>2981160</v>
      </c>
      <c r="BV149" s="40">
        <v>90</v>
      </c>
      <c r="BW149" s="30">
        <f>BV149*$E149*$F149*$G149*$I149*$BW$10</f>
        <v>2146435.1999999997</v>
      </c>
      <c r="BX149" s="42">
        <v>75</v>
      </c>
      <c r="BY149" s="30">
        <f>BX149*$E149*$F149*$G149*$I149*$BY$10</f>
        <v>1788696</v>
      </c>
      <c r="BZ149" s="49">
        <v>130</v>
      </c>
      <c r="CA149" s="30">
        <f>BZ149*$E149*$F149*$G149*$I149*$CA$10</f>
        <v>3100406.4</v>
      </c>
      <c r="CB149" s="40"/>
      <c r="CC149" s="30">
        <f>CB149*$E149*$F149*$G149*$I149*$CC$10</f>
        <v>0</v>
      </c>
      <c r="CD149" s="40">
        <v>11</v>
      </c>
      <c r="CE149" s="30">
        <f>CD149*$E149*$F149*$G149*$I149*$CE$10</f>
        <v>262342.08</v>
      </c>
      <c r="CF149" s="40">
        <v>20</v>
      </c>
      <c r="CG149" s="30">
        <f>CF149*$E149*$F149*$G149*$I149*$CG$10</f>
        <v>476985.59999999998</v>
      </c>
      <c r="CH149" s="42">
        <v>3</v>
      </c>
      <c r="CI149" s="30">
        <f>CH149*$E149*$F149*$G149*$I149*$CI$10</f>
        <v>71547.839999999997</v>
      </c>
      <c r="CJ149" s="40">
        <v>35</v>
      </c>
      <c r="CK149" s="30">
        <f>CJ149*$E149*$F149*$G149*$I149*$CK$10</f>
        <v>834724.79999999993</v>
      </c>
      <c r="CL149" s="40">
        <v>8</v>
      </c>
      <c r="CM149" s="30">
        <f>CL149*$E149*$F149*$G149*$I149*$CM$10</f>
        <v>190794.23999999999</v>
      </c>
      <c r="CN149" s="42">
        <v>50</v>
      </c>
      <c r="CO149" s="30">
        <f>CN149*$E149*$F149*$G149*$J149*$CO$10</f>
        <v>1582854</v>
      </c>
      <c r="CP149" s="42">
        <v>56</v>
      </c>
      <c r="CQ149" s="30">
        <f>CP149*$E149*$F149*$G149*$K149*$CQ$10</f>
        <v>2043088.3199999998</v>
      </c>
      <c r="CR149" s="33"/>
      <c r="CS149" s="30">
        <f>CR149*E149*F149*G149</f>
        <v>0</v>
      </c>
      <c r="CT149" s="33"/>
      <c r="CU149" s="30"/>
      <c r="CV149" s="85">
        <f t="shared" si="259"/>
        <v>1157</v>
      </c>
      <c r="CW149" s="85">
        <f t="shared" si="259"/>
        <v>27093633.84</v>
      </c>
    </row>
    <row r="150" spans="1:101" s="83" customFormat="1" x14ac:dyDescent="0.25">
      <c r="A150" s="80">
        <v>30</v>
      </c>
      <c r="B150" s="80"/>
      <c r="C150" s="160"/>
      <c r="D150" s="110" t="s">
        <v>259</v>
      </c>
      <c r="E150" s="112">
        <v>13520</v>
      </c>
      <c r="F150" s="45">
        <v>0.98</v>
      </c>
      <c r="G150" s="26">
        <v>1</v>
      </c>
      <c r="H150" s="119">
        <v>1.4</v>
      </c>
      <c r="I150" s="119">
        <v>1.68</v>
      </c>
      <c r="J150" s="119">
        <v>2.23</v>
      </c>
      <c r="K150" s="119">
        <v>2.57</v>
      </c>
      <c r="L150" s="46">
        <f t="shared" ref="L150:BW150" si="260">SUM(L151:L156)</f>
        <v>46</v>
      </c>
      <c r="M150" s="46">
        <f t="shared" si="260"/>
        <v>986148.79999999993</v>
      </c>
      <c r="N150" s="46">
        <f t="shared" si="260"/>
        <v>0</v>
      </c>
      <c r="O150" s="46">
        <f t="shared" si="260"/>
        <v>0</v>
      </c>
      <c r="P150" s="46">
        <f t="shared" si="260"/>
        <v>0</v>
      </c>
      <c r="Q150" s="46">
        <f t="shared" si="260"/>
        <v>0</v>
      </c>
      <c r="R150" s="46">
        <f t="shared" si="260"/>
        <v>0</v>
      </c>
      <c r="S150" s="46">
        <f t="shared" si="260"/>
        <v>0</v>
      </c>
      <c r="T150" s="46">
        <f t="shared" si="260"/>
        <v>0</v>
      </c>
      <c r="U150" s="46">
        <f t="shared" si="260"/>
        <v>0</v>
      </c>
      <c r="V150" s="46">
        <f t="shared" si="260"/>
        <v>0</v>
      </c>
      <c r="W150" s="46">
        <f t="shared" si="260"/>
        <v>0</v>
      </c>
      <c r="X150" s="46">
        <f t="shared" si="260"/>
        <v>0</v>
      </c>
      <c r="Y150" s="46">
        <f t="shared" si="260"/>
        <v>0</v>
      </c>
      <c r="Z150" s="46">
        <f t="shared" si="260"/>
        <v>0</v>
      </c>
      <c r="AA150" s="46">
        <f t="shared" si="260"/>
        <v>0</v>
      </c>
      <c r="AB150" s="46">
        <f t="shared" si="260"/>
        <v>0</v>
      </c>
      <c r="AC150" s="46">
        <f t="shared" si="260"/>
        <v>0</v>
      </c>
      <c r="AD150" s="46">
        <f t="shared" si="260"/>
        <v>27</v>
      </c>
      <c r="AE150" s="46">
        <f t="shared" si="260"/>
        <v>408844.79999999999</v>
      </c>
      <c r="AF150" s="46">
        <f t="shared" si="260"/>
        <v>0</v>
      </c>
      <c r="AG150" s="46">
        <f t="shared" si="260"/>
        <v>0</v>
      </c>
      <c r="AH150" s="46">
        <f t="shared" si="260"/>
        <v>0</v>
      </c>
      <c r="AI150" s="46">
        <f t="shared" si="260"/>
        <v>0</v>
      </c>
      <c r="AJ150" s="46">
        <f t="shared" si="260"/>
        <v>10</v>
      </c>
      <c r="AK150" s="46">
        <f t="shared" si="260"/>
        <v>151424</v>
      </c>
      <c r="AL150" s="46">
        <f t="shared" si="260"/>
        <v>0</v>
      </c>
      <c r="AM150" s="46">
        <f t="shared" si="260"/>
        <v>0</v>
      </c>
      <c r="AN150" s="46">
        <f t="shared" si="260"/>
        <v>0</v>
      </c>
      <c r="AO150" s="46">
        <f t="shared" si="260"/>
        <v>0</v>
      </c>
      <c r="AP150" s="46">
        <f t="shared" si="260"/>
        <v>0</v>
      </c>
      <c r="AQ150" s="46">
        <f t="shared" si="260"/>
        <v>0</v>
      </c>
      <c r="AR150" s="46">
        <f t="shared" si="260"/>
        <v>0</v>
      </c>
      <c r="AS150" s="46">
        <f t="shared" si="260"/>
        <v>0</v>
      </c>
      <c r="AT150" s="46">
        <f t="shared" si="260"/>
        <v>0</v>
      </c>
      <c r="AU150" s="46">
        <f t="shared" si="260"/>
        <v>0</v>
      </c>
      <c r="AV150" s="46">
        <f t="shared" si="260"/>
        <v>0</v>
      </c>
      <c r="AW150" s="46">
        <f t="shared" si="260"/>
        <v>0</v>
      </c>
      <c r="AX150" s="46">
        <f t="shared" si="260"/>
        <v>0</v>
      </c>
      <c r="AY150" s="46">
        <f t="shared" si="260"/>
        <v>0</v>
      </c>
      <c r="AZ150" s="46">
        <f t="shared" si="260"/>
        <v>0</v>
      </c>
      <c r="BA150" s="46">
        <f t="shared" si="260"/>
        <v>0</v>
      </c>
      <c r="BB150" s="46">
        <f t="shared" si="260"/>
        <v>0</v>
      </c>
      <c r="BC150" s="46">
        <f t="shared" si="260"/>
        <v>0</v>
      </c>
      <c r="BD150" s="46">
        <f t="shared" si="260"/>
        <v>0</v>
      </c>
      <c r="BE150" s="46">
        <f t="shared" si="260"/>
        <v>0</v>
      </c>
      <c r="BF150" s="46">
        <f t="shared" si="260"/>
        <v>0</v>
      </c>
      <c r="BG150" s="46">
        <f t="shared" si="260"/>
        <v>0</v>
      </c>
      <c r="BH150" s="46">
        <f t="shared" si="260"/>
        <v>1</v>
      </c>
      <c r="BI150" s="46">
        <f t="shared" si="260"/>
        <v>15142.4</v>
      </c>
      <c r="BJ150" s="46">
        <f t="shared" si="260"/>
        <v>0</v>
      </c>
      <c r="BK150" s="46">
        <f t="shared" si="260"/>
        <v>0</v>
      </c>
      <c r="BL150" s="46">
        <f t="shared" si="260"/>
        <v>105</v>
      </c>
      <c r="BM150" s="46">
        <f t="shared" si="260"/>
        <v>1907942.3999999999</v>
      </c>
      <c r="BN150" s="46">
        <f t="shared" si="260"/>
        <v>0</v>
      </c>
      <c r="BO150" s="46">
        <f t="shared" si="260"/>
        <v>0</v>
      </c>
      <c r="BP150" s="46">
        <f t="shared" si="260"/>
        <v>0</v>
      </c>
      <c r="BQ150" s="46">
        <f t="shared" si="260"/>
        <v>0</v>
      </c>
      <c r="BR150" s="46">
        <f t="shared" si="260"/>
        <v>5</v>
      </c>
      <c r="BS150" s="46">
        <f t="shared" si="260"/>
        <v>90854.399999999994</v>
      </c>
      <c r="BT150" s="46">
        <f t="shared" si="260"/>
        <v>5</v>
      </c>
      <c r="BU150" s="46">
        <f t="shared" si="260"/>
        <v>90854.399999999994</v>
      </c>
      <c r="BV150" s="46">
        <f t="shared" si="260"/>
        <v>15</v>
      </c>
      <c r="BW150" s="46">
        <f t="shared" si="260"/>
        <v>272563.20000000001</v>
      </c>
      <c r="BX150" s="46">
        <f t="shared" ref="BX150:CW150" si="261">SUM(BX151:BX156)</f>
        <v>0</v>
      </c>
      <c r="BY150" s="46">
        <f t="shared" si="261"/>
        <v>0</v>
      </c>
      <c r="BZ150" s="46">
        <f t="shared" si="261"/>
        <v>14</v>
      </c>
      <c r="CA150" s="46">
        <f t="shared" si="261"/>
        <v>254392.31999999998</v>
      </c>
      <c r="CB150" s="46">
        <f t="shared" si="261"/>
        <v>0</v>
      </c>
      <c r="CC150" s="46">
        <f t="shared" si="261"/>
        <v>0</v>
      </c>
      <c r="CD150" s="46">
        <f t="shared" si="261"/>
        <v>3</v>
      </c>
      <c r="CE150" s="46">
        <f t="shared" si="261"/>
        <v>54512.639999999999</v>
      </c>
      <c r="CF150" s="46">
        <f t="shared" si="261"/>
        <v>0</v>
      </c>
      <c r="CG150" s="46">
        <f t="shared" si="261"/>
        <v>0</v>
      </c>
      <c r="CH150" s="46">
        <f t="shared" si="261"/>
        <v>0</v>
      </c>
      <c r="CI150" s="46">
        <f t="shared" si="261"/>
        <v>0</v>
      </c>
      <c r="CJ150" s="46">
        <f t="shared" si="261"/>
        <v>0</v>
      </c>
      <c r="CK150" s="46">
        <f t="shared" si="261"/>
        <v>0</v>
      </c>
      <c r="CL150" s="46">
        <f t="shared" si="261"/>
        <v>2</v>
      </c>
      <c r="CM150" s="46">
        <f t="shared" si="261"/>
        <v>36341.760000000002</v>
      </c>
      <c r="CN150" s="46">
        <f t="shared" si="261"/>
        <v>0</v>
      </c>
      <c r="CO150" s="46">
        <f t="shared" si="261"/>
        <v>0</v>
      </c>
      <c r="CP150" s="46">
        <f t="shared" si="261"/>
        <v>18</v>
      </c>
      <c r="CQ150" s="46">
        <f t="shared" si="261"/>
        <v>500348.15999999997</v>
      </c>
      <c r="CR150" s="46">
        <f t="shared" si="261"/>
        <v>0</v>
      </c>
      <c r="CS150" s="46">
        <f t="shared" si="261"/>
        <v>0</v>
      </c>
      <c r="CT150" s="46">
        <f t="shared" si="261"/>
        <v>0</v>
      </c>
      <c r="CU150" s="46">
        <f t="shared" si="261"/>
        <v>0</v>
      </c>
      <c r="CV150" s="46">
        <f t="shared" si="261"/>
        <v>251</v>
      </c>
      <c r="CW150" s="46">
        <f t="shared" si="261"/>
        <v>4769369.2799999993</v>
      </c>
    </row>
    <row r="151" spans="1:101" s="4" customFormat="1" ht="45" x14ac:dyDescent="0.25">
      <c r="A151" s="43"/>
      <c r="B151" s="43">
        <v>105</v>
      </c>
      <c r="C151" s="159" t="s">
        <v>422</v>
      </c>
      <c r="D151" s="111" t="s">
        <v>260</v>
      </c>
      <c r="E151" s="112">
        <v>13520</v>
      </c>
      <c r="F151" s="28">
        <v>0.8</v>
      </c>
      <c r="G151" s="44">
        <v>1</v>
      </c>
      <c r="H151" s="112">
        <v>1.4</v>
      </c>
      <c r="I151" s="112">
        <v>1.68</v>
      </c>
      <c r="J151" s="112">
        <v>2.23</v>
      </c>
      <c r="K151" s="112">
        <v>2.57</v>
      </c>
      <c r="L151" s="40">
        <v>34</v>
      </c>
      <c r="M151" s="30">
        <f t="shared" ref="M151:M156" si="262">SUM(L151*$E151*$F151*$G151*$H151*$M$10)</f>
        <v>514841.59999999998</v>
      </c>
      <c r="N151" s="36"/>
      <c r="O151" s="30">
        <f t="shared" ref="O151:O156" si="263">SUM(N151*$E151*$F151*$G151*$H151*$O$10)</f>
        <v>0</v>
      </c>
      <c r="P151" s="36"/>
      <c r="Q151" s="30">
        <f t="shared" ref="Q151:Q156" si="264">SUM(P151*$E151*$F151*$G151*$H151*$Q$10)</f>
        <v>0</v>
      </c>
      <c r="R151" s="36"/>
      <c r="S151" s="30">
        <f t="shared" ref="S151:S156" si="265">SUM(R151*$E151*$F151*$G151*$H151*$S$10)</f>
        <v>0</v>
      </c>
      <c r="T151" s="36"/>
      <c r="U151" s="30">
        <f t="shared" ref="U151:U156" si="266">SUM(T151*$E151*$F151*$G151*$H151*$U$10)</f>
        <v>0</v>
      </c>
      <c r="V151" s="36"/>
      <c r="W151" s="33">
        <f t="shared" ref="W151:W156" si="267">SUM(V151*$E151*$F151*$G151*$H151*$W$10)</f>
        <v>0</v>
      </c>
      <c r="X151" s="41"/>
      <c r="Y151" s="30">
        <f t="shared" ref="Y151:Y156" si="268">SUM(X151*$E151*$F151*$G151*$H151*$Y$10)</f>
        <v>0</v>
      </c>
      <c r="Z151" s="36"/>
      <c r="AA151" s="30">
        <f t="shared" ref="AA151:AA156" si="269">SUM(Z151*$E151*$F151*$G151*$H151*$AA$10)</f>
        <v>0</v>
      </c>
      <c r="AB151" s="36"/>
      <c r="AC151" s="30">
        <f t="shared" ref="AC151:AC156" si="270">SUM(AB151*$E151*$F151*$G151*$H151*$AC$10)</f>
        <v>0</v>
      </c>
      <c r="AD151" s="36">
        <v>27</v>
      </c>
      <c r="AE151" s="30">
        <f t="shared" ref="AE151:AE156" si="271">SUM(AD151*$E151*$F151*$G151*$H151*$AE$10)</f>
        <v>408844.79999999999</v>
      </c>
      <c r="AF151" s="36"/>
      <c r="AG151" s="30">
        <f t="shared" ref="AG151:AG156" si="272">AF151*$E151*$F151*$G151*$I151*$AG$10</f>
        <v>0</v>
      </c>
      <c r="AH151" s="37"/>
      <c r="AI151" s="30">
        <f t="shared" ref="AI151:AI156" si="273">AH151*$E151*$F151*$G151*$I151*$AI$10</f>
        <v>0</v>
      </c>
      <c r="AJ151" s="41">
        <v>10</v>
      </c>
      <c r="AK151" s="30">
        <f t="shared" ref="AK151:AK156" si="274">SUM(AJ151*$E151*$F151*$G151*$H151*$AK$10)</f>
        <v>151424</v>
      </c>
      <c r="AL151" s="36"/>
      <c r="AM151" s="33">
        <f t="shared" ref="AM151:AM156" si="275">SUM(AL151*$E151*$F151*$G151*$H151*$AM$10)</f>
        <v>0</v>
      </c>
      <c r="AN151" s="36"/>
      <c r="AO151" s="30">
        <f t="shared" ref="AO151:AO156" si="276">SUM(AN151*$E151*$F151*$G151*$H151*$AO$10)</f>
        <v>0</v>
      </c>
      <c r="AP151" s="36"/>
      <c r="AQ151" s="30">
        <f t="shared" ref="AQ151:AQ156" si="277">SUM(AP151*$E151*$F151*$G151*$H151*$AQ$10)</f>
        <v>0</v>
      </c>
      <c r="AR151" s="36"/>
      <c r="AS151" s="30">
        <f t="shared" ref="AS151:AS156" si="278">SUM(AR151*$E151*$F151*$G151*$H151*$AS$10)</f>
        <v>0</v>
      </c>
      <c r="AT151" s="36"/>
      <c r="AU151" s="30">
        <f t="shared" ref="AU151:AU156" si="279">SUM(AT151*$E151*$F151*$G151*$H151*$AU$10)</f>
        <v>0</v>
      </c>
      <c r="AV151" s="36"/>
      <c r="AW151" s="30">
        <f t="shared" ref="AW151:AW156" si="280">SUM(AV151*$E151*$F151*$G151*$H151*$AW$10)</f>
        <v>0</v>
      </c>
      <c r="AX151" s="36"/>
      <c r="AY151" s="30">
        <f t="shared" ref="AY151:AY156" si="281">SUM(AX151*$E151*$F151*$G151*$H151*$AY$10)</f>
        <v>0</v>
      </c>
      <c r="AZ151" s="36"/>
      <c r="BA151" s="30">
        <f t="shared" ref="BA151:BA156" si="282">SUM(AZ151*$E151*$F151*$G151*$H151*$BA$10)</f>
        <v>0</v>
      </c>
      <c r="BB151" s="36"/>
      <c r="BC151" s="30">
        <f t="shared" ref="BC151:BC156" si="283">SUM(BB151*$E151*$F151*$G151*$H151*$BC$10)</f>
        <v>0</v>
      </c>
      <c r="BD151" s="36"/>
      <c r="BE151" s="30">
        <f t="shared" ref="BE151:BE156" si="284">SUM(BD151*$E151*$F151*$G151*$H151*$BE$10)</f>
        <v>0</v>
      </c>
      <c r="BF151" s="36"/>
      <c r="BG151" s="30">
        <f t="shared" ref="BG151:BG156" si="285">SUM(BF151*$E151*$F151*$G151*$H151*$BG$10)</f>
        <v>0</v>
      </c>
      <c r="BH151" s="36">
        <v>1</v>
      </c>
      <c r="BI151" s="30">
        <f t="shared" ref="BI151:BI156" si="286">SUM(BH151*$E151*$F151*$G151*$H151*$BI$10)</f>
        <v>15142.4</v>
      </c>
      <c r="BJ151" s="36"/>
      <c r="BK151" s="30">
        <f t="shared" ref="BK151:BK156" si="287">BJ151*$E151*$F151*$G151*$I151*$BK$10</f>
        <v>0</v>
      </c>
      <c r="BL151" s="37">
        <v>105</v>
      </c>
      <c r="BM151" s="30">
        <f t="shared" ref="BM151:BM156" si="288">BL151*$E151*$F151*$G151*$I151*$BM$10</f>
        <v>1907942.3999999999</v>
      </c>
      <c r="BN151" s="48"/>
      <c r="BO151" s="30">
        <f t="shared" ref="BO151:BO156" si="289">BN151*$E151*$F151*$G151*$I151*$BO$10</f>
        <v>0</v>
      </c>
      <c r="BP151" s="36"/>
      <c r="BQ151" s="30">
        <f t="shared" ref="BQ151:BQ156" si="290">BP151*$E151*$F151*$G151*$I151*$BQ$10</f>
        <v>0</v>
      </c>
      <c r="BR151" s="35">
        <v>5</v>
      </c>
      <c r="BS151" s="30">
        <f t="shared" ref="BS151:BS156" si="291">BR151*$E151*$F151*$G151*$I151*$BS$10</f>
        <v>90854.399999999994</v>
      </c>
      <c r="BT151" s="37">
        <v>5</v>
      </c>
      <c r="BU151" s="30">
        <f t="shared" ref="BU151:BU156" si="292">BT151*$E151*$F151*$G151*$I151*$BU$10</f>
        <v>90854.399999999994</v>
      </c>
      <c r="BV151" s="36">
        <v>15</v>
      </c>
      <c r="BW151" s="30">
        <f t="shared" ref="BW151:BW156" si="293">BV151*$E151*$F151*$G151*$I151*$BW$10</f>
        <v>272563.20000000001</v>
      </c>
      <c r="BX151" s="37"/>
      <c r="BY151" s="30">
        <f t="shared" ref="BY151:BY156" si="294">BX151*$E151*$F151*$G151*$I151*$BY$10</f>
        <v>0</v>
      </c>
      <c r="BZ151" s="37">
        <v>14</v>
      </c>
      <c r="CA151" s="30">
        <f t="shared" ref="CA151:CA156" si="295">BZ151*$E151*$F151*$G151*$I151*$CA$10</f>
        <v>254392.31999999998</v>
      </c>
      <c r="CB151" s="36"/>
      <c r="CC151" s="30">
        <f t="shared" ref="CC151:CC156" si="296">CB151*$E151*$F151*$G151*$I151*$CC$10</f>
        <v>0</v>
      </c>
      <c r="CD151" s="36">
        <v>3</v>
      </c>
      <c r="CE151" s="30">
        <f t="shared" ref="CE151:CE156" si="297">CD151*$E151*$F151*$G151*$I151*$CE$10</f>
        <v>54512.639999999999</v>
      </c>
      <c r="CF151" s="36"/>
      <c r="CG151" s="30">
        <f t="shared" ref="CG151:CG156" si="298">CF151*$E151*$F151*$G151*$I151*$CG$10</f>
        <v>0</v>
      </c>
      <c r="CH151" s="36"/>
      <c r="CI151" s="30">
        <f t="shared" ref="CI151:CI156" si="299">CH151*$E151*$F151*$G151*$I151*$CI$10</f>
        <v>0</v>
      </c>
      <c r="CJ151" s="36"/>
      <c r="CK151" s="30">
        <f t="shared" ref="CK151:CK156" si="300">CJ151*$E151*$F151*$G151*$I151*$CK$10</f>
        <v>0</v>
      </c>
      <c r="CL151" s="36">
        <v>2</v>
      </c>
      <c r="CM151" s="30">
        <f t="shared" ref="CM151:CM156" si="301">CL151*$E151*$F151*$G151*$I151*$CM$10</f>
        <v>36341.760000000002</v>
      </c>
      <c r="CN151" s="37"/>
      <c r="CO151" s="30">
        <f t="shared" ref="CO151:CO156" si="302">CN151*$E151*$F151*$G151*$J151*$CO$10</f>
        <v>0</v>
      </c>
      <c r="CP151" s="37">
        <v>18</v>
      </c>
      <c r="CQ151" s="30">
        <f t="shared" ref="CQ151:CQ156" si="303">CP151*$E151*$F151*$G151*$K151*$CQ$10</f>
        <v>500348.15999999997</v>
      </c>
      <c r="CR151" s="33"/>
      <c r="CS151" s="30">
        <f t="shared" ref="CS151:CS156" si="304">CR151*E151*F151*G151</f>
        <v>0</v>
      </c>
      <c r="CT151" s="33"/>
      <c r="CU151" s="30"/>
      <c r="CV151" s="85">
        <f t="shared" ref="CV151:CW156" si="305">SUM(N151+L151+X151+P151+R151+Z151+V151+T151+AB151+AF151+AD151+AH151+AJ151+AN151+BJ151+BP151+AL151+AX151+AZ151+CB151+CD151+BZ151+CF151+CH151+BT151+BV151+AP151+AR151+AT151+AV151+BL151+BN151+BR151+BB151+BD151+BF151+BH151+BX151+CJ151+CL151+CN151+CP151+CR151)</f>
        <v>239</v>
      </c>
      <c r="CW151" s="85">
        <f t="shared" si="305"/>
        <v>4298062.0799999991</v>
      </c>
    </row>
    <row r="152" spans="1:101" s="4" customFormat="1" ht="30" x14ac:dyDescent="0.25">
      <c r="A152" s="43"/>
      <c r="B152" s="43">
        <v>106</v>
      </c>
      <c r="C152" s="159" t="s">
        <v>423</v>
      </c>
      <c r="D152" s="115" t="s">
        <v>261</v>
      </c>
      <c r="E152" s="112">
        <v>13520</v>
      </c>
      <c r="F152" s="28">
        <v>2.1800000000000002</v>
      </c>
      <c r="G152" s="44">
        <v>1</v>
      </c>
      <c r="H152" s="112">
        <v>1.4</v>
      </c>
      <c r="I152" s="112">
        <v>1.68</v>
      </c>
      <c r="J152" s="112">
        <v>2.23</v>
      </c>
      <c r="K152" s="112">
        <v>2.57</v>
      </c>
      <c r="L152" s="40">
        <v>6</v>
      </c>
      <c r="M152" s="30">
        <f t="shared" si="262"/>
        <v>247578.23999999999</v>
      </c>
      <c r="N152" s="36">
        <v>0</v>
      </c>
      <c r="O152" s="30">
        <f t="shared" si="263"/>
        <v>0</v>
      </c>
      <c r="P152" s="36">
        <v>0</v>
      </c>
      <c r="Q152" s="30">
        <f t="shared" si="264"/>
        <v>0</v>
      </c>
      <c r="R152" s="36">
        <v>0</v>
      </c>
      <c r="S152" s="30">
        <f t="shared" si="265"/>
        <v>0</v>
      </c>
      <c r="T152" s="36">
        <v>0</v>
      </c>
      <c r="U152" s="30">
        <f t="shared" si="266"/>
        <v>0</v>
      </c>
      <c r="V152" s="36"/>
      <c r="W152" s="33">
        <f t="shared" si="267"/>
        <v>0</v>
      </c>
      <c r="X152" s="41"/>
      <c r="Y152" s="30">
        <f t="shared" si="268"/>
        <v>0</v>
      </c>
      <c r="Z152" s="36">
        <v>0</v>
      </c>
      <c r="AA152" s="30">
        <f t="shared" si="269"/>
        <v>0</v>
      </c>
      <c r="AB152" s="36">
        <v>0</v>
      </c>
      <c r="AC152" s="30">
        <f t="shared" si="270"/>
        <v>0</v>
      </c>
      <c r="AD152" s="36"/>
      <c r="AE152" s="30">
        <f t="shared" si="271"/>
        <v>0</v>
      </c>
      <c r="AF152" s="36">
        <v>0</v>
      </c>
      <c r="AG152" s="30">
        <f t="shared" si="272"/>
        <v>0</v>
      </c>
      <c r="AH152" s="36">
        <v>0</v>
      </c>
      <c r="AI152" s="30">
        <f t="shared" si="273"/>
        <v>0</v>
      </c>
      <c r="AJ152" s="41"/>
      <c r="AK152" s="30">
        <f t="shared" si="274"/>
        <v>0</v>
      </c>
      <c r="AL152" s="36"/>
      <c r="AM152" s="33">
        <f t="shared" si="275"/>
        <v>0</v>
      </c>
      <c r="AN152" s="36">
        <v>0</v>
      </c>
      <c r="AO152" s="30">
        <f t="shared" si="276"/>
        <v>0</v>
      </c>
      <c r="AP152" s="36">
        <v>0</v>
      </c>
      <c r="AQ152" s="30">
        <f t="shared" si="277"/>
        <v>0</v>
      </c>
      <c r="AR152" s="36"/>
      <c r="AS152" s="30">
        <f t="shared" si="278"/>
        <v>0</v>
      </c>
      <c r="AT152" s="36"/>
      <c r="AU152" s="30">
        <f t="shared" si="279"/>
        <v>0</v>
      </c>
      <c r="AV152" s="36"/>
      <c r="AW152" s="30">
        <f t="shared" si="280"/>
        <v>0</v>
      </c>
      <c r="AX152" s="36">
        <v>0</v>
      </c>
      <c r="AY152" s="30">
        <f t="shared" si="281"/>
        <v>0</v>
      </c>
      <c r="AZ152" s="36">
        <v>0</v>
      </c>
      <c r="BA152" s="30">
        <f t="shared" si="282"/>
        <v>0</v>
      </c>
      <c r="BB152" s="36">
        <v>0</v>
      </c>
      <c r="BC152" s="30">
        <f t="shared" si="283"/>
        <v>0</v>
      </c>
      <c r="BD152" s="36">
        <v>0</v>
      </c>
      <c r="BE152" s="30">
        <f t="shared" si="284"/>
        <v>0</v>
      </c>
      <c r="BF152" s="36">
        <v>0</v>
      </c>
      <c r="BG152" s="30">
        <f t="shared" si="285"/>
        <v>0</v>
      </c>
      <c r="BH152" s="36"/>
      <c r="BI152" s="30">
        <f t="shared" si="286"/>
        <v>0</v>
      </c>
      <c r="BJ152" s="36">
        <v>0</v>
      </c>
      <c r="BK152" s="30">
        <f t="shared" si="287"/>
        <v>0</v>
      </c>
      <c r="BL152" s="36">
        <v>0</v>
      </c>
      <c r="BM152" s="30">
        <f t="shared" si="288"/>
        <v>0</v>
      </c>
      <c r="BN152" s="48"/>
      <c r="BO152" s="30">
        <f t="shared" si="289"/>
        <v>0</v>
      </c>
      <c r="BP152" s="36">
        <v>0</v>
      </c>
      <c r="BQ152" s="30">
        <f t="shared" si="290"/>
        <v>0</v>
      </c>
      <c r="BR152" s="36">
        <v>0</v>
      </c>
      <c r="BS152" s="30">
        <f t="shared" si="291"/>
        <v>0</v>
      </c>
      <c r="BT152" s="36"/>
      <c r="BU152" s="30">
        <f t="shared" si="292"/>
        <v>0</v>
      </c>
      <c r="BV152" s="36">
        <v>0</v>
      </c>
      <c r="BW152" s="30">
        <f t="shared" si="293"/>
        <v>0</v>
      </c>
      <c r="BX152" s="36"/>
      <c r="BY152" s="30">
        <f t="shared" si="294"/>
        <v>0</v>
      </c>
      <c r="BZ152" s="36">
        <v>0</v>
      </c>
      <c r="CA152" s="30">
        <f t="shared" si="295"/>
        <v>0</v>
      </c>
      <c r="CB152" s="36">
        <v>0</v>
      </c>
      <c r="CC152" s="30">
        <f t="shared" si="296"/>
        <v>0</v>
      </c>
      <c r="CD152" s="36"/>
      <c r="CE152" s="30">
        <f t="shared" si="297"/>
        <v>0</v>
      </c>
      <c r="CF152" s="36">
        <v>0</v>
      </c>
      <c r="CG152" s="30">
        <f t="shared" si="298"/>
        <v>0</v>
      </c>
      <c r="CH152" s="36"/>
      <c r="CI152" s="30">
        <f t="shared" si="299"/>
        <v>0</v>
      </c>
      <c r="CJ152" s="36"/>
      <c r="CK152" s="30">
        <f t="shared" si="300"/>
        <v>0</v>
      </c>
      <c r="CL152" s="36">
        <v>0</v>
      </c>
      <c r="CM152" s="30">
        <f t="shared" si="301"/>
        <v>0</v>
      </c>
      <c r="CN152" s="36">
        <v>0</v>
      </c>
      <c r="CO152" s="30">
        <f t="shared" si="302"/>
        <v>0</v>
      </c>
      <c r="CP152" s="36">
        <v>0</v>
      </c>
      <c r="CQ152" s="30">
        <f t="shared" si="303"/>
        <v>0</v>
      </c>
      <c r="CR152" s="33"/>
      <c r="CS152" s="30">
        <f t="shared" si="304"/>
        <v>0</v>
      </c>
      <c r="CT152" s="33"/>
      <c r="CU152" s="30"/>
      <c r="CV152" s="85">
        <f t="shared" si="305"/>
        <v>6</v>
      </c>
      <c r="CW152" s="85">
        <f t="shared" si="305"/>
        <v>247578.23999999999</v>
      </c>
    </row>
    <row r="153" spans="1:101" s="4" customFormat="1" ht="30" x14ac:dyDescent="0.25">
      <c r="A153" s="43"/>
      <c r="B153" s="43">
        <v>107</v>
      </c>
      <c r="C153" s="159" t="s">
        <v>424</v>
      </c>
      <c r="D153" s="115" t="s">
        <v>262</v>
      </c>
      <c r="E153" s="112">
        <v>13520</v>
      </c>
      <c r="F153" s="28">
        <v>2.58</v>
      </c>
      <c r="G153" s="44">
        <v>1</v>
      </c>
      <c r="H153" s="112">
        <v>1.4</v>
      </c>
      <c r="I153" s="112">
        <v>1.68</v>
      </c>
      <c r="J153" s="112">
        <v>2.23</v>
      </c>
      <c r="K153" s="112">
        <v>2.57</v>
      </c>
      <c r="L153" s="40"/>
      <c r="M153" s="30">
        <f t="shared" si="262"/>
        <v>0</v>
      </c>
      <c r="N153" s="36">
        <v>0</v>
      </c>
      <c r="O153" s="30">
        <f t="shared" si="263"/>
        <v>0</v>
      </c>
      <c r="P153" s="36">
        <v>0</v>
      </c>
      <c r="Q153" s="30">
        <f t="shared" si="264"/>
        <v>0</v>
      </c>
      <c r="R153" s="36">
        <v>0</v>
      </c>
      <c r="S153" s="30">
        <f t="shared" si="265"/>
        <v>0</v>
      </c>
      <c r="T153" s="36">
        <v>0</v>
      </c>
      <c r="U153" s="30">
        <f t="shared" si="266"/>
        <v>0</v>
      </c>
      <c r="V153" s="36"/>
      <c r="W153" s="33">
        <f t="shared" si="267"/>
        <v>0</v>
      </c>
      <c r="X153" s="41"/>
      <c r="Y153" s="30">
        <f t="shared" si="268"/>
        <v>0</v>
      </c>
      <c r="Z153" s="36">
        <v>0</v>
      </c>
      <c r="AA153" s="30">
        <f t="shared" si="269"/>
        <v>0</v>
      </c>
      <c r="AB153" s="36">
        <v>0</v>
      </c>
      <c r="AC153" s="30">
        <f t="shared" si="270"/>
        <v>0</v>
      </c>
      <c r="AD153" s="36"/>
      <c r="AE153" s="30">
        <f t="shared" si="271"/>
        <v>0</v>
      </c>
      <c r="AF153" s="36">
        <v>0</v>
      </c>
      <c r="AG153" s="30">
        <f t="shared" si="272"/>
        <v>0</v>
      </c>
      <c r="AH153" s="36">
        <v>0</v>
      </c>
      <c r="AI153" s="30">
        <f t="shared" si="273"/>
        <v>0</v>
      </c>
      <c r="AJ153" s="41"/>
      <c r="AK153" s="30">
        <f t="shared" si="274"/>
        <v>0</v>
      </c>
      <c r="AL153" s="36"/>
      <c r="AM153" s="33">
        <f t="shared" si="275"/>
        <v>0</v>
      </c>
      <c r="AN153" s="36">
        <v>0</v>
      </c>
      <c r="AO153" s="30">
        <f t="shared" si="276"/>
        <v>0</v>
      </c>
      <c r="AP153" s="36">
        <v>0</v>
      </c>
      <c r="AQ153" s="30">
        <f t="shared" si="277"/>
        <v>0</v>
      </c>
      <c r="AR153" s="36"/>
      <c r="AS153" s="30">
        <f t="shared" si="278"/>
        <v>0</v>
      </c>
      <c r="AT153" s="36"/>
      <c r="AU153" s="30">
        <f t="shared" si="279"/>
        <v>0</v>
      </c>
      <c r="AV153" s="36"/>
      <c r="AW153" s="30">
        <f t="shared" si="280"/>
        <v>0</v>
      </c>
      <c r="AX153" s="36">
        <v>0</v>
      </c>
      <c r="AY153" s="30">
        <f t="shared" si="281"/>
        <v>0</v>
      </c>
      <c r="AZ153" s="36">
        <v>0</v>
      </c>
      <c r="BA153" s="30">
        <f t="shared" si="282"/>
        <v>0</v>
      </c>
      <c r="BB153" s="36">
        <v>0</v>
      </c>
      <c r="BC153" s="30">
        <f t="shared" si="283"/>
        <v>0</v>
      </c>
      <c r="BD153" s="36">
        <v>0</v>
      </c>
      <c r="BE153" s="30">
        <f t="shared" si="284"/>
        <v>0</v>
      </c>
      <c r="BF153" s="36">
        <v>0</v>
      </c>
      <c r="BG153" s="30">
        <f t="shared" si="285"/>
        <v>0</v>
      </c>
      <c r="BH153" s="36"/>
      <c r="BI153" s="30">
        <f t="shared" si="286"/>
        <v>0</v>
      </c>
      <c r="BJ153" s="36">
        <v>0</v>
      </c>
      <c r="BK153" s="30">
        <f t="shared" si="287"/>
        <v>0</v>
      </c>
      <c r="BL153" s="36">
        <v>0</v>
      </c>
      <c r="BM153" s="30">
        <f t="shared" si="288"/>
        <v>0</v>
      </c>
      <c r="BN153" s="48"/>
      <c r="BO153" s="30">
        <f t="shared" si="289"/>
        <v>0</v>
      </c>
      <c r="BP153" s="36">
        <v>0</v>
      </c>
      <c r="BQ153" s="30">
        <f t="shared" si="290"/>
        <v>0</v>
      </c>
      <c r="BR153" s="36">
        <v>0</v>
      </c>
      <c r="BS153" s="30">
        <f t="shared" si="291"/>
        <v>0</v>
      </c>
      <c r="BT153" s="36"/>
      <c r="BU153" s="30">
        <f t="shared" si="292"/>
        <v>0</v>
      </c>
      <c r="BV153" s="36">
        <v>0</v>
      </c>
      <c r="BW153" s="30">
        <f t="shared" si="293"/>
        <v>0</v>
      </c>
      <c r="BX153" s="36"/>
      <c r="BY153" s="30">
        <f t="shared" si="294"/>
        <v>0</v>
      </c>
      <c r="BZ153" s="36">
        <v>0</v>
      </c>
      <c r="CA153" s="30">
        <f t="shared" si="295"/>
        <v>0</v>
      </c>
      <c r="CB153" s="36">
        <v>0</v>
      </c>
      <c r="CC153" s="30">
        <f t="shared" si="296"/>
        <v>0</v>
      </c>
      <c r="CD153" s="36">
        <v>0</v>
      </c>
      <c r="CE153" s="30">
        <f t="shared" si="297"/>
        <v>0</v>
      </c>
      <c r="CF153" s="36">
        <v>0</v>
      </c>
      <c r="CG153" s="30">
        <f t="shared" si="298"/>
        <v>0</v>
      </c>
      <c r="CH153" s="36"/>
      <c r="CI153" s="30">
        <f t="shared" si="299"/>
        <v>0</v>
      </c>
      <c r="CJ153" s="36"/>
      <c r="CK153" s="30">
        <f t="shared" si="300"/>
        <v>0</v>
      </c>
      <c r="CL153" s="36">
        <v>0</v>
      </c>
      <c r="CM153" s="30">
        <f t="shared" si="301"/>
        <v>0</v>
      </c>
      <c r="CN153" s="36">
        <v>0</v>
      </c>
      <c r="CO153" s="30">
        <f t="shared" si="302"/>
        <v>0</v>
      </c>
      <c r="CP153" s="36">
        <v>0</v>
      </c>
      <c r="CQ153" s="30">
        <f t="shared" si="303"/>
        <v>0</v>
      </c>
      <c r="CR153" s="33"/>
      <c r="CS153" s="30">
        <f t="shared" si="304"/>
        <v>0</v>
      </c>
      <c r="CT153" s="33"/>
      <c r="CU153" s="30"/>
      <c r="CV153" s="85">
        <f t="shared" si="305"/>
        <v>0</v>
      </c>
      <c r="CW153" s="85">
        <f t="shared" si="305"/>
        <v>0</v>
      </c>
    </row>
    <row r="154" spans="1:101" s="4" customFormat="1" ht="45" x14ac:dyDescent="0.25">
      <c r="A154" s="43"/>
      <c r="B154" s="43">
        <v>108</v>
      </c>
      <c r="C154" s="159" t="s">
        <v>425</v>
      </c>
      <c r="D154" s="115" t="s">
        <v>263</v>
      </c>
      <c r="E154" s="112">
        <v>13520</v>
      </c>
      <c r="F154" s="28">
        <v>1.97</v>
      </c>
      <c r="G154" s="44">
        <v>1</v>
      </c>
      <c r="H154" s="112">
        <v>1.4</v>
      </c>
      <c r="I154" s="112">
        <v>1.68</v>
      </c>
      <c r="J154" s="112">
        <v>2.23</v>
      </c>
      <c r="K154" s="112">
        <v>2.57</v>
      </c>
      <c r="L154" s="40">
        <v>6</v>
      </c>
      <c r="M154" s="30">
        <f t="shared" si="262"/>
        <v>223728.96</v>
      </c>
      <c r="N154" s="36">
        <v>0</v>
      </c>
      <c r="O154" s="30">
        <f t="shared" si="263"/>
        <v>0</v>
      </c>
      <c r="P154" s="36">
        <v>0</v>
      </c>
      <c r="Q154" s="30">
        <f t="shared" si="264"/>
        <v>0</v>
      </c>
      <c r="R154" s="36">
        <v>0</v>
      </c>
      <c r="S154" s="30">
        <f t="shared" si="265"/>
        <v>0</v>
      </c>
      <c r="T154" s="36">
        <v>0</v>
      </c>
      <c r="U154" s="30">
        <f t="shared" si="266"/>
        <v>0</v>
      </c>
      <c r="V154" s="36"/>
      <c r="W154" s="33">
        <f t="shared" si="267"/>
        <v>0</v>
      </c>
      <c r="X154" s="41"/>
      <c r="Y154" s="30">
        <f t="shared" si="268"/>
        <v>0</v>
      </c>
      <c r="Z154" s="36">
        <v>0</v>
      </c>
      <c r="AA154" s="30">
        <f t="shared" si="269"/>
        <v>0</v>
      </c>
      <c r="AB154" s="36">
        <v>0</v>
      </c>
      <c r="AC154" s="30">
        <f t="shared" si="270"/>
        <v>0</v>
      </c>
      <c r="AD154" s="36"/>
      <c r="AE154" s="30">
        <f t="shared" si="271"/>
        <v>0</v>
      </c>
      <c r="AF154" s="36">
        <v>0</v>
      </c>
      <c r="AG154" s="30">
        <f t="shared" si="272"/>
        <v>0</v>
      </c>
      <c r="AH154" s="36">
        <v>0</v>
      </c>
      <c r="AI154" s="30">
        <f t="shared" si="273"/>
        <v>0</v>
      </c>
      <c r="AJ154" s="41"/>
      <c r="AK154" s="30">
        <f t="shared" si="274"/>
        <v>0</v>
      </c>
      <c r="AL154" s="36"/>
      <c r="AM154" s="33">
        <f t="shared" si="275"/>
        <v>0</v>
      </c>
      <c r="AN154" s="36">
        <v>0</v>
      </c>
      <c r="AO154" s="30">
        <f t="shared" si="276"/>
        <v>0</v>
      </c>
      <c r="AP154" s="36">
        <v>0</v>
      </c>
      <c r="AQ154" s="30">
        <f t="shared" si="277"/>
        <v>0</v>
      </c>
      <c r="AR154" s="36"/>
      <c r="AS154" s="30">
        <f t="shared" si="278"/>
        <v>0</v>
      </c>
      <c r="AT154" s="36"/>
      <c r="AU154" s="30">
        <f t="shared" si="279"/>
        <v>0</v>
      </c>
      <c r="AV154" s="36"/>
      <c r="AW154" s="30">
        <f t="shared" si="280"/>
        <v>0</v>
      </c>
      <c r="AX154" s="36">
        <v>0</v>
      </c>
      <c r="AY154" s="30">
        <f t="shared" si="281"/>
        <v>0</v>
      </c>
      <c r="AZ154" s="36">
        <v>0</v>
      </c>
      <c r="BA154" s="30">
        <f t="shared" si="282"/>
        <v>0</v>
      </c>
      <c r="BB154" s="36">
        <v>0</v>
      </c>
      <c r="BC154" s="30">
        <f t="shared" si="283"/>
        <v>0</v>
      </c>
      <c r="BD154" s="36">
        <v>0</v>
      </c>
      <c r="BE154" s="30">
        <f t="shared" si="284"/>
        <v>0</v>
      </c>
      <c r="BF154" s="36">
        <v>0</v>
      </c>
      <c r="BG154" s="30">
        <f t="shared" si="285"/>
        <v>0</v>
      </c>
      <c r="BH154" s="36"/>
      <c r="BI154" s="30">
        <f t="shared" si="286"/>
        <v>0</v>
      </c>
      <c r="BJ154" s="36">
        <v>0</v>
      </c>
      <c r="BK154" s="30">
        <f t="shared" si="287"/>
        <v>0</v>
      </c>
      <c r="BL154" s="36">
        <v>0</v>
      </c>
      <c r="BM154" s="30">
        <f t="shared" si="288"/>
        <v>0</v>
      </c>
      <c r="BN154" s="48"/>
      <c r="BO154" s="30">
        <f t="shared" si="289"/>
        <v>0</v>
      </c>
      <c r="BP154" s="36">
        <v>0</v>
      </c>
      <c r="BQ154" s="30">
        <f t="shared" si="290"/>
        <v>0</v>
      </c>
      <c r="BR154" s="36">
        <v>0</v>
      </c>
      <c r="BS154" s="30">
        <f t="shared" si="291"/>
        <v>0</v>
      </c>
      <c r="BT154" s="36">
        <v>0</v>
      </c>
      <c r="BU154" s="30">
        <f t="shared" si="292"/>
        <v>0</v>
      </c>
      <c r="BV154" s="36">
        <v>0</v>
      </c>
      <c r="BW154" s="30">
        <f t="shared" si="293"/>
        <v>0</v>
      </c>
      <c r="BX154" s="36"/>
      <c r="BY154" s="30">
        <f t="shared" si="294"/>
        <v>0</v>
      </c>
      <c r="BZ154" s="36">
        <v>0</v>
      </c>
      <c r="CA154" s="30">
        <f t="shared" si="295"/>
        <v>0</v>
      </c>
      <c r="CB154" s="36">
        <v>0</v>
      </c>
      <c r="CC154" s="30">
        <f t="shared" si="296"/>
        <v>0</v>
      </c>
      <c r="CD154" s="36">
        <v>0</v>
      </c>
      <c r="CE154" s="30">
        <f t="shared" si="297"/>
        <v>0</v>
      </c>
      <c r="CF154" s="36">
        <v>0</v>
      </c>
      <c r="CG154" s="30">
        <f t="shared" si="298"/>
        <v>0</v>
      </c>
      <c r="CH154" s="36"/>
      <c r="CI154" s="30">
        <f t="shared" si="299"/>
        <v>0</v>
      </c>
      <c r="CJ154" s="36"/>
      <c r="CK154" s="30">
        <f t="shared" si="300"/>
        <v>0</v>
      </c>
      <c r="CL154" s="36">
        <v>0</v>
      </c>
      <c r="CM154" s="30">
        <f t="shared" si="301"/>
        <v>0</v>
      </c>
      <c r="CN154" s="36">
        <v>0</v>
      </c>
      <c r="CO154" s="30">
        <f t="shared" si="302"/>
        <v>0</v>
      </c>
      <c r="CP154" s="36">
        <v>0</v>
      </c>
      <c r="CQ154" s="30">
        <f t="shared" si="303"/>
        <v>0</v>
      </c>
      <c r="CR154" s="33"/>
      <c r="CS154" s="30">
        <f t="shared" si="304"/>
        <v>0</v>
      </c>
      <c r="CT154" s="33"/>
      <c r="CU154" s="30"/>
      <c r="CV154" s="85">
        <f t="shared" si="305"/>
        <v>6</v>
      </c>
      <c r="CW154" s="85">
        <f t="shared" si="305"/>
        <v>223728.96</v>
      </c>
    </row>
    <row r="155" spans="1:101" s="4" customFormat="1" ht="45" x14ac:dyDescent="0.25">
      <c r="A155" s="43"/>
      <c r="B155" s="43">
        <v>109</v>
      </c>
      <c r="C155" s="159" t="s">
        <v>426</v>
      </c>
      <c r="D155" s="115" t="s">
        <v>264</v>
      </c>
      <c r="E155" s="112">
        <v>13520</v>
      </c>
      <c r="F155" s="28">
        <v>2.04</v>
      </c>
      <c r="G155" s="44">
        <v>1</v>
      </c>
      <c r="H155" s="112">
        <v>1.4</v>
      </c>
      <c r="I155" s="112">
        <v>1.68</v>
      </c>
      <c r="J155" s="112">
        <v>2.23</v>
      </c>
      <c r="K155" s="112">
        <v>2.57</v>
      </c>
      <c r="L155" s="40"/>
      <c r="M155" s="30">
        <f t="shared" si="262"/>
        <v>0</v>
      </c>
      <c r="N155" s="36">
        <v>0</v>
      </c>
      <c r="O155" s="30">
        <f t="shared" si="263"/>
        <v>0</v>
      </c>
      <c r="P155" s="36">
        <v>0</v>
      </c>
      <c r="Q155" s="30">
        <f t="shared" si="264"/>
        <v>0</v>
      </c>
      <c r="R155" s="36">
        <v>0</v>
      </c>
      <c r="S155" s="30">
        <f t="shared" si="265"/>
        <v>0</v>
      </c>
      <c r="T155" s="36">
        <v>0</v>
      </c>
      <c r="U155" s="30">
        <f t="shared" si="266"/>
        <v>0</v>
      </c>
      <c r="V155" s="36"/>
      <c r="W155" s="33">
        <f t="shared" si="267"/>
        <v>0</v>
      </c>
      <c r="X155" s="41"/>
      <c r="Y155" s="30">
        <f t="shared" si="268"/>
        <v>0</v>
      </c>
      <c r="Z155" s="36">
        <v>0</v>
      </c>
      <c r="AA155" s="30">
        <f t="shared" si="269"/>
        <v>0</v>
      </c>
      <c r="AB155" s="36">
        <v>0</v>
      </c>
      <c r="AC155" s="30">
        <f t="shared" si="270"/>
        <v>0</v>
      </c>
      <c r="AD155" s="36">
        <v>0</v>
      </c>
      <c r="AE155" s="30">
        <f t="shared" si="271"/>
        <v>0</v>
      </c>
      <c r="AF155" s="36">
        <v>0</v>
      </c>
      <c r="AG155" s="30">
        <f t="shared" si="272"/>
        <v>0</v>
      </c>
      <c r="AH155" s="36">
        <v>0</v>
      </c>
      <c r="AI155" s="30">
        <f t="shared" si="273"/>
        <v>0</v>
      </c>
      <c r="AJ155" s="41"/>
      <c r="AK155" s="30">
        <f t="shared" si="274"/>
        <v>0</v>
      </c>
      <c r="AL155" s="36"/>
      <c r="AM155" s="33">
        <f t="shared" si="275"/>
        <v>0</v>
      </c>
      <c r="AN155" s="36">
        <v>0</v>
      </c>
      <c r="AO155" s="30">
        <f t="shared" si="276"/>
        <v>0</v>
      </c>
      <c r="AP155" s="36">
        <v>0</v>
      </c>
      <c r="AQ155" s="30">
        <f t="shared" si="277"/>
        <v>0</v>
      </c>
      <c r="AR155" s="36"/>
      <c r="AS155" s="30">
        <f t="shared" si="278"/>
        <v>0</v>
      </c>
      <c r="AT155" s="36"/>
      <c r="AU155" s="30">
        <f t="shared" si="279"/>
        <v>0</v>
      </c>
      <c r="AV155" s="36"/>
      <c r="AW155" s="30">
        <f t="shared" si="280"/>
        <v>0</v>
      </c>
      <c r="AX155" s="36">
        <v>0</v>
      </c>
      <c r="AY155" s="30">
        <f t="shared" si="281"/>
        <v>0</v>
      </c>
      <c r="AZ155" s="36">
        <v>0</v>
      </c>
      <c r="BA155" s="30">
        <f t="shared" si="282"/>
        <v>0</v>
      </c>
      <c r="BB155" s="36">
        <v>0</v>
      </c>
      <c r="BC155" s="30">
        <f t="shared" si="283"/>
        <v>0</v>
      </c>
      <c r="BD155" s="36">
        <v>0</v>
      </c>
      <c r="BE155" s="30">
        <f t="shared" si="284"/>
        <v>0</v>
      </c>
      <c r="BF155" s="36">
        <v>0</v>
      </c>
      <c r="BG155" s="30">
        <f t="shared" si="285"/>
        <v>0</v>
      </c>
      <c r="BH155" s="36"/>
      <c r="BI155" s="30">
        <f t="shared" si="286"/>
        <v>0</v>
      </c>
      <c r="BJ155" s="36">
        <v>0</v>
      </c>
      <c r="BK155" s="30">
        <f t="shared" si="287"/>
        <v>0</v>
      </c>
      <c r="BL155" s="36">
        <v>0</v>
      </c>
      <c r="BM155" s="30">
        <f t="shared" si="288"/>
        <v>0</v>
      </c>
      <c r="BN155" s="48"/>
      <c r="BO155" s="30">
        <f t="shared" si="289"/>
        <v>0</v>
      </c>
      <c r="BP155" s="36">
        <v>0</v>
      </c>
      <c r="BQ155" s="30">
        <f t="shared" si="290"/>
        <v>0</v>
      </c>
      <c r="BR155" s="36">
        <v>0</v>
      </c>
      <c r="BS155" s="30">
        <f t="shared" si="291"/>
        <v>0</v>
      </c>
      <c r="BT155" s="36">
        <v>0</v>
      </c>
      <c r="BU155" s="30">
        <f t="shared" si="292"/>
        <v>0</v>
      </c>
      <c r="BV155" s="36">
        <v>0</v>
      </c>
      <c r="BW155" s="30">
        <f t="shared" si="293"/>
        <v>0</v>
      </c>
      <c r="BX155" s="36"/>
      <c r="BY155" s="30">
        <f t="shared" si="294"/>
        <v>0</v>
      </c>
      <c r="BZ155" s="36">
        <v>0</v>
      </c>
      <c r="CA155" s="30">
        <f t="shared" si="295"/>
        <v>0</v>
      </c>
      <c r="CB155" s="36">
        <v>0</v>
      </c>
      <c r="CC155" s="30">
        <f t="shared" si="296"/>
        <v>0</v>
      </c>
      <c r="CD155" s="36">
        <v>0</v>
      </c>
      <c r="CE155" s="30">
        <f t="shared" si="297"/>
        <v>0</v>
      </c>
      <c r="CF155" s="36">
        <v>0</v>
      </c>
      <c r="CG155" s="30">
        <f t="shared" si="298"/>
        <v>0</v>
      </c>
      <c r="CH155" s="36"/>
      <c r="CI155" s="30">
        <f t="shared" si="299"/>
        <v>0</v>
      </c>
      <c r="CJ155" s="36"/>
      <c r="CK155" s="30">
        <f t="shared" si="300"/>
        <v>0</v>
      </c>
      <c r="CL155" s="36">
        <v>0</v>
      </c>
      <c r="CM155" s="30">
        <f t="shared" si="301"/>
        <v>0</v>
      </c>
      <c r="CN155" s="36">
        <v>0</v>
      </c>
      <c r="CO155" s="30">
        <f t="shared" si="302"/>
        <v>0</v>
      </c>
      <c r="CP155" s="36">
        <v>0</v>
      </c>
      <c r="CQ155" s="30">
        <f t="shared" si="303"/>
        <v>0</v>
      </c>
      <c r="CR155" s="33"/>
      <c r="CS155" s="30">
        <f t="shared" si="304"/>
        <v>0</v>
      </c>
      <c r="CT155" s="33"/>
      <c r="CU155" s="30"/>
      <c r="CV155" s="85">
        <f t="shared" si="305"/>
        <v>0</v>
      </c>
      <c r="CW155" s="85">
        <f t="shared" si="305"/>
        <v>0</v>
      </c>
    </row>
    <row r="156" spans="1:101" s="4" customFormat="1" ht="45" x14ac:dyDescent="0.25">
      <c r="A156" s="43"/>
      <c r="B156" s="43">
        <v>110</v>
      </c>
      <c r="C156" s="159" t="s">
        <v>427</v>
      </c>
      <c r="D156" s="115" t="s">
        <v>265</v>
      </c>
      <c r="E156" s="112">
        <v>13520</v>
      </c>
      <c r="F156" s="28">
        <v>2.95</v>
      </c>
      <c r="G156" s="44">
        <v>1</v>
      </c>
      <c r="H156" s="112">
        <v>1.4</v>
      </c>
      <c r="I156" s="112">
        <v>1.68</v>
      </c>
      <c r="J156" s="112">
        <v>2.23</v>
      </c>
      <c r="K156" s="112">
        <v>2.57</v>
      </c>
      <c r="L156" s="40"/>
      <c r="M156" s="30">
        <f t="shared" si="262"/>
        <v>0</v>
      </c>
      <c r="N156" s="36">
        <v>0</v>
      </c>
      <c r="O156" s="30">
        <f t="shared" si="263"/>
        <v>0</v>
      </c>
      <c r="P156" s="36">
        <v>0</v>
      </c>
      <c r="Q156" s="30">
        <f t="shared" si="264"/>
        <v>0</v>
      </c>
      <c r="R156" s="36">
        <v>0</v>
      </c>
      <c r="S156" s="30">
        <f t="shared" si="265"/>
        <v>0</v>
      </c>
      <c r="T156" s="36">
        <v>0</v>
      </c>
      <c r="U156" s="30">
        <f t="shared" si="266"/>
        <v>0</v>
      </c>
      <c r="V156" s="36"/>
      <c r="W156" s="33">
        <f t="shared" si="267"/>
        <v>0</v>
      </c>
      <c r="X156" s="41"/>
      <c r="Y156" s="30">
        <f t="shared" si="268"/>
        <v>0</v>
      </c>
      <c r="Z156" s="36">
        <v>0</v>
      </c>
      <c r="AA156" s="30">
        <f t="shared" si="269"/>
        <v>0</v>
      </c>
      <c r="AB156" s="36">
        <v>0</v>
      </c>
      <c r="AC156" s="30">
        <f t="shared" si="270"/>
        <v>0</v>
      </c>
      <c r="AD156" s="36">
        <v>0</v>
      </c>
      <c r="AE156" s="30">
        <f t="shared" si="271"/>
        <v>0</v>
      </c>
      <c r="AF156" s="36">
        <v>0</v>
      </c>
      <c r="AG156" s="30">
        <f t="shared" si="272"/>
        <v>0</v>
      </c>
      <c r="AH156" s="36">
        <v>0</v>
      </c>
      <c r="AI156" s="30">
        <f t="shared" si="273"/>
        <v>0</v>
      </c>
      <c r="AJ156" s="41"/>
      <c r="AK156" s="30">
        <f t="shared" si="274"/>
        <v>0</v>
      </c>
      <c r="AL156" s="36"/>
      <c r="AM156" s="33">
        <f t="shared" si="275"/>
        <v>0</v>
      </c>
      <c r="AN156" s="36">
        <v>0</v>
      </c>
      <c r="AO156" s="30">
        <f t="shared" si="276"/>
        <v>0</v>
      </c>
      <c r="AP156" s="36">
        <v>0</v>
      </c>
      <c r="AQ156" s="30">
        <f t="shared" si="277"/>
        <v>0</v>
      </c>
      <c r="AR156" s="36"/>
      <c r="AS156" s="30">
        <f t="shared" si="278"/>
        <v>0</v>
      </c>
      <c r="AT156" s="36"/>
      <c r="AU156" s="30">
        <f t="shared" si="279"/>
        <v>0</v>
      </c>
      <c r="AV156" s="36"/>
      <c r="AW156" s="30">
        <f t="shared" si="280"/>
        <v>0</v>
      </c>
      <c r="AX156" s="36">
        <v>0</v>
      </c>
      <c r="AY156" s="30">
        <f t="shared" si="281"/>
        <v>0</v>
      </c>
      <c r="AZ156" s="36">
        <v>0</v>
      </c>
      <c r="BA156" s="30">
        <f t="shared" si="282"/>
        <v>0</v>
      </c>
      <c r="BB156" s="36">
        <v>0</v>
      </c>
      <c r="BC156" s="30">
        <f t="shared" si="283"/>
        <v>0</v>
      </c>
      <c r="BD156" s="36">
        <v>0</v>
      </c>
      <c r="BE156" s="30">
        <f t="shared" si="284"/>
        <v>0</v>
      </c>
      <c r="BF156" s="36">
        <v>0</v>
      </c>
      <c r="BG156" s="30">
        <f t="shared" si="285"/>
        <v>0</v>
      </c>
      <c r="BH156" s="36"/>
      <c r="BI156" s="30">
        <f t="shared" si="286"/>
        <v>0</v>
      </c>
      <c r="BJ156" s="36">
        <v>0</v>
      </c>
      <c r="BK156" s="30">
        <f t="shared" si="287"/>
        <v>0</v>
      </c>
      <c r="BL156" s="36">
        <v>0</v>
      </c>
      <c r="BM156" s="30">
        <f t="shared" si="288"/>
        <v>0</v>
      </c>
      <c r="BN156" s="48"/>
      <c r="BO156" s="30">
        <f t="shared" si="289"/>
        <v>0</v>
      </c>
      <c r="BP156" s="36">
        <v>0</v>
      </c>
      <c r="BQ156" s="30">
        <f t="shared" si="290"/>
        <v>0</v>
      </c>
      <c r="BR156" s="36">
        <v>0</v>
      </c>
      <c r="BS156" s="30">
        <f t="shared" si="291"/>
        <v>0</v>
      </c>
      <c r="BT156" s="36"/>
      <c r="BU156" s="30">
        <f t="shared" si="292"/>
        <v>0</v>
      </c>
      <c r="BV156" s="36">
        <v>0</v>
      </c>
      <c r="BW156" s="30">
        <f t="shared" si="293"/>
        <v>0</v>
      </c>
      <c r="BX156" s="36"/>
      <c r="BY156" s="30">
        <f t="shared" si="294"/>
        <v>0</v>
      </c>
      <c r="BZ156" s="36">
        <v>0</v>
      </c>
      <c r="CA156" s="30">
        <f t="shared" si="295"/>
        <v>0</v>
      </c>
      <c r="CB156" s="36">
        <v>0</v>
      </c>
      <c r="CC156" s="30">
        <f t="shared" si="296"/>
        <v>0</v>
      </c>
      <c r="CD156" s="36">
        <v>0</v>
      </c>
      <c r="CE156" s="30">
        <f t="shared" si="297"/>
        <v>0</v>
      </c>
      <c r="CF156" s="36">
        <v>0</v>
      </c>
      <c r="CG156" s="30">
        <f t="shared" si="298"/>
        <v>0</v>
      </c>
      <c r="CH156" s="36"/>
      <c r="CI156" s="30">
        <f t="shared" si="299"/>
        <v>0</v>
      </c>
      <c r="CJ156" s="36"/>
      <c r="CK156" s="30">
        <f t="shared" si="300"/>
        <v>0</v>
      </c>
      <c r="CL156" s="36">
        <v>0</v>
      </c>
      <c r="CM156" s="30">
        <f t="shared" si="301"/>
        <v>0</v>
      </c>
      <c r="CN156" s="36">
        <v>0</v>
      </c>
      <c r="CO156" s="30">
        <f t="shared" si="302"/>
        <v>0</v>
      </c>
      <c r="CP156" s="36">
        <v>0</v>
      </c>
      <c r="CQ156" s="30">
        <f t="shared" si="303"/>
        <v>0</v>
      </c>
      <c r="CR156" s="33"/>
      <c r="CS156" s="30">
        <f t="shared" si="304"/>
        <v>0</v>
      </c>
      <c r="CT156" s="33"/>
      <c r="CU156" s="30"/>
      <c r="CV156" s="85">
        <f t="shared" si="305"/>
        <v>0</v>
      </c>
      <c r="CW156" s="85">
        <f t="shared" si="305"/>
        <v>0</v>
      </c>
    </row>
    <row r="157" spans="1:101" s="83" customFormat="1" x14ac:dyDescent="0.25">
      <c r="A157" s="80">
        <v>31</v>
      </c>
      <c r="B157" s="80"/>
      <c r="C157" s="160"/>
      <c r="D157" s="110" t="s">
        <v>266</v>
      </c>
      <c r="E157" s="112">
        <v>13520</v>
      </c>
      <c r="F157" s="45">
        <v>0.92</v>
      </c>
      <c r="G157" s="26">
        <v>1</v>
      </c>
      <c r="H157" s="119">
        <v>1.4</v>
      </c>
      <c r="I157" s="119">
        <v>1.68</v>
      </c>
      <c r="J157" s="119">
        <v>2.23</v>
      </c>
      <c r="K157" s="119">
        <v>2.57</v>
      </c>
      <c r="L157" s="46">
        <f>SUM(L158:L163)</f>
        <v>0</v>
      </c>
      <c r="M157" s="46">
        <f t="shared" ref="M157:BX157" si="306">SUM(M158:M163)</f>
        <v>0</v>
      </c>
      <c r="N157" s="46">
        <f t="shared" si="306"/>
        <v>100</v>
      </c>
      <c r="O157" s="46">
        <f t="shared" si="306"/>
        <v>1892799.9999999998</v>
      </c>
      <c r="P157" s="46">
        <f t="shared" si="306"/>
        <v>0</v>
      </c>
      <c r="Q157" s="46">
        <f t="shared" si="306"/>
        <v>0</v>
      </c>
      <c r="R157" s="46">
        <f t="shared" si="306"/>
        <v>0</v>
      </c>
      <c r="S157" s="46">
        <f t="shared" si="306"/>
        <v>0</v>
      </c>
      <c r="T157" s="46">
        <f t="shared" si="306"/>
        <v>0</v>
      </c>
      <c r="U157" s="46">
        <f t="shared" si="306"/>
        <v>0</v>
      </c>
      <c r="V157" s="46">
        <f t="shared" si="306"/>
        <v>0</v>
      </c>
      <c r="W157" s="46">
        <f t="shared" si="306"/>
        <v>0</v>
      </c>
      <c r="X157" s="46">
        <f t="shared" si="306"/>
        <v>0</v>
      </c>
      <c r="Y157" s="46">
        <f t="shared" si="306"/>
        <v>0</v>
      </c>
      <c r="Z157" s="46">
        <f t="shared" si="306"/>
        <v>0</v>
      </c>
      <c r="AA157" s="46">
        <f t="shared" si="306"/>
        <v>0</v>
      </c>
      <c r="AB157" s="46">
        <f t="shared" si="306"/>
        <v>497</v>
      </c>
      <c r="AC157" s="46">
        <f t="shared" si="306"/>
        <v>9350432</v>
      </c>
      <c r="AD157" s="46">
        <f t="shared" si="306"/>
        <v>36</v>
      </c>
      <c r="AE157" s="46">
        <f t="shared" si="306"/>
        <v>591500</v>
      </c>
      <c r="AF157" s="46">
        <f t="shared" si="306"/>
        <v>0</v>
      </c>
      <c r="AG157" s="46">
        <f t="shared" si="306"/>
        <v>0</v>
      </c>
      <c r="AH157" s="46">
        <f t="shared" si="306"/>
        <v>58</v>
      </c>
      <c r="AI157" s="46">
        <f t="shared" si="306"/>
        <v>1118644.8</v>
      </c>
      <c r="AJ157" s="46">
        <f t="shared" si="306"/>
        <v>0</v>
      </c>
      <c r="AK157" s="46">
        <f t="shared" si="306"/>
        <v>0</v>
      </c>
      <c r="AL157" s="46">
        <f t="shared" si="306"/>
        <v>0</v>
      </c>
      <c r="AM157" s="46">
        <f t="shared" si="306"/>
        <v>0</v>
      </c>
      <c r="AN157" s="46">
        <f t="shared" si="306"/>
        <v>0</v>
      </c>
      <c r="AO157" s="46">
        <f t="shared" si="306"/>
        <v>0</v>
      </c>
      <c r="AP157" s="46">
        <f t="shared" si="306"/>
        <v>0</v>
      </c>
      <c r="AQ157" s="46">
        <f t="shared" si="306"/>
        <v>0</v>
      </c>
      <c r="AR157" s="46">
        <f t="shared" si="306"/>
        <v>0</v>
      </c>
      <c r="AS157" s="46">
        <f t="shared" si="306"/>
        <v>0</v>
      </c>
      <c r="AT157" s="46">
        <f t="shared" si="306"/>
        <v>0</v>
      </c>
      <c r="AU157" s="46">
        <f t="shared" si="306"/>
        <v>0</v>
      </c>
      <c r="AV157" s="46">
        <f t="shared" si="306"/>
        <v>0</v>
      </c>
      <c r="AW157" s="46">
        <f t="shared" si="306"/>
        <v>0</v>
      </c>
      <c r="AX157" s="46">
        <f t="shared" si="306"/>
        <v>0</v>
      </c>
      <c r="AY157" s="46">
        <f t="shared" si="306"/>
        <v>0</v>
      </c>
      <c r="AZ157" s="46">
        <f t="shared" si="306"/>
        <v>37</v>
      </c>
      <c r="BA157" s="46">
        <f t="shared" si="306"/>
        <v>572572</v>
      </c>
      <c r="BB157" s="46">
        <f t="shared" si="306"/>
        <v>174</v>
      </c>
      <c r="BC157" s="46">
        <f t="shared" si="306"/>
        <v>3288740</v>
      </c>
      <c r="BD157" s="46">
        <f t="shared" si="306"/>
        <v>0</v>
      </c>
      <c r="BE157" s="46">
        <f t="shared" si="306"/>
        <v>0</v>
      </c>
      <c r="BF157" s="46">
        <f t="shared" si="306"/>
        <v>0</v>
      </c>
      <c r="BG157" s="46">
        <f t="shared" si="306"/>
        <v>0</v>
      </c>
      <c r="BH157" s="46">
        <f t="shared" si="306"/>
        <v>65</v>
      </c>
      <c r="BI157" s="46">
        <f t="shared" si="306"/>
        <v>1036308</v>
      </c>
      <c r="BJ157" s="46">
        <f t="shared" si="306"/>
        <v>0</v>
      </c>
      <c r="BK157" s="46">
        <f t="shared" si="306"/>
        <v>0</v>
      </c>
      <c r="BL157" s="46">
        <f t="shared" si="306"/>
        <v>0</v>
      </c>
      <c r="BM157" s="46">
        <f t="shared" si="306"/>
        <v>0</v>
      </c>
      <c r="BN157" s="46">
        <f t="shared" si="306"/>
        <v>0</v>
      </c>
      <c r="BO157" s="46">
        <f t="shared" si="306"/>
        <v>0</v>
      </c>
      <c r="BP157" s="46">
        <f t="shared" si="306"/>
        <v>152</v>
      </c>
      <c r="BQ157" s="46">
        <f t="shared" si="306"/>
        <v>3111763.2</v>
      </c>
      <c r="BR157" s="46">
        <f t="shared" si="306"/>
        <v>0</v>
      </c>
      <c r="BS157" s="46">
        <f t="shared" si="306"/>
        <v>0</v>
      </c>
      <c r="BT157" s="46">
        <f t="shared" si="306"/>
        <v>222</v>
      </c>
      <c r="BU157" s="46">
        <f t="shared" si="306"/>
        <v>4372368</v>
      </c>
      <c r="BV157" s="46">
        <f t="shared" si="306"/>
        <v>30</v>
      </c>
      <c r="BW157" s="46">
        <f t="shared" si="306"/>
        <v>624624</v>
      </c>
      <c r="BX157" s="46">
        <f t="shared" si="306"/>
        <v>0</v>
      </c>
      <c r="BY157" s="46">
        <f t="shared" ref="BY157:CW157" si="307">SUM(BY158:BY163)</f>
        <v>0</v>
      </c>
      <c r="BZ157" s="46">
        <f t="shared" si="307"/>
        <v>43</v>
      </c>
      <c r="CA157" s="46">
        <f t="shared" si="307"/>
        <v>846763.00799999991</v>
      </c>
      <c r="CB157" s="46">
        <f t="shared" si="307"/>
        <v>0</v>
      </c>
      <c r="CC157" s="46">
        <f t="shared" si="307"/>
        <v>0</v>
      </c>
      <c r="CD157" s="46">
        <f t="shared" si="307"/>
        <v>0</v>
      </c>
      <c r="CE157" s="46">
        <f t="shared" si="307"/>
        <v>0</v>
      </c>
      <c r="CF157" s="46">
        <f t="shared" si="307"/>
        <v>2</v>
      </c>
      <c r="CG157" s="46">
        <f t="shared" si="307"/>
        <v>40430.207999999999</v>
      </c>
      <c r="CH157" s="46">
        <f t="shared" si="307"/>
        <v>23</v>
      </c>
      <c r="CI157" s="46">
        <f t="shared" si="307"/>
        <v>459950.4</v>
      </c>
      <c r="CJ157" s="46">
        <f t="shared" si="307"/>
        <v>0</v>
      </c>
      <c r="CK157" s="46">
        <f t="shared" si="307"/>
        <v>0</v>
      </c>
      <c r="CL157" s="46">
        <f t="shared" si="307"/>
        <v>0</v>
      </c>
      <c r="CM157" s="46">
        <f t="shared" si="307"/>
        <v>0</v>
      </c>
      <c r="CN157" s="46">
        <f t="shared" si="307"/>
        <v>0</v>
      </c>
      <c r="CO157" s="46">
        <f t="shared" si="307"/>
        <v>0</v>
      </c>
      <c r="CP157" s="46">
        <f t="shared" si="307"/>
        <v>12</v>
      </c>
      <c r="CQ157" s="46">
        <f t="shared" si="307"/>
        <v>409312.592</v>
      </c>
      <c r="CR157" s="46">
        <f t="shared" si="307"/>
        <v>0</v>
      </c>
      <c r="CS157" s="46">
        <f t="shared" si="307"/>
        <v>0</v>
      </c>
      <c r="CT157" s="46">
        <f t="shared" si="307"/>
        <v>30</v>
      </c>
      <c r="CU157" s="46">
        <f t="shared" si="307"/>
        <v>596232</v>
      </c>
      <c r="CV157" s="46">
        <f t="shared" si="307"/>
        <v>1481</v>
      </c>
      <c r="CW157" s="46">
        <f t="shared" si="307"/>
        <v>28312440.208000001</v>
      </c>
    </row>
    <row r="158" spans="1:101" s="4" customFormat="1" ht="30" x14ac:dyDescent="0.25">
      <c r="A158" s="43"/>
      <c r="B158" s="43">
        <v>111</v>
      </c>
      <c r="C158" s="159" t="s">
        <v>428</v>
      </c>
      <c r="D158" s="111" t="s">
        <v>267</v>
      </c>
      <c r="E158" s="112">
        <v>13520</v>
      </c>
      <c r="F158" s="28">
        <v>0.89</v>
      </c>
      <c r="G158" s="44">
        <v>1</v>
      </c>
      <c r="H158" s="112">
        <v>1.4</v>
      </c>
      <c r="I158" s="112">
        <v>1.68</v>
      </c>
      <c r="J158" s="112">
        <v>2.23</v>
      </c>
      <c r="K158" s="112">
        <v>2.57</v>
      </c>
      <c r="L158" s="40">
        <v>0</v>
      </c>
      <c r="M158" s="30">
        <f t="shared" ref="M158:M163" si="308">SUM(L158*$E158*$F158*$G158*$H158*$M$10)</f>
        <v>0</v>
      </c>
      <c r="N158" s="36">
        <v>0</v>
      </c>
      <c r="O158" s="30">
        <f t="shared" ref="O158:O163" si="309">SUM(N158*$E158*$F158*$G158*$H158*$O$10)</f>
        <v>0</v>
      </c>
      <c r="P158" s="36">
        <v>0</v>
      </c>
      <c r="Q158" s="30">
        <f t="shared" ref="Q158:Q163" si="310">SUM(P158*$E158*$F158*$G158*$H158*$Q$10)</f>
        <v>0</v>
      </c>
      <c r="R158" s="36">
        <v>0</v>
      </c>
      <c r="S158" s="30">
        <f t="shared" ref="S158:S163" si="311">SUM(R158*$E158*$F158*$G158*$H158*$S$10)</f>
        <v>0</v>
      </c>
      <c r="T158" s="36">
        <v>0</v>
      </c>
      <c r="U158" s="30">
        <f t="shared" ref="U158:U163" si="312">SUM(T158*$E158*$F158*$G158*$H158*$U$10)</f>
        <v>0</v>
      </c>
      <c r="V158" s="36"/>
      <c r="W158" s="33">
        <f t="shared" ref="W158:W163" si="313">SUM(V158*$E158*$F158*$G158*$H158*$W$10)</f>
        <v>0</v>
      </c>
      <c r="X158" s="41"/>
      <c r="Y158" s="30">
        <f t="shared" ref="Y158:Y163" si="314">SUM(X158*$E158*$F158*$G158*$H158*$Y$10)</f>
        <v>0</v>
      </c>
      <c r="Z158" s="36">
        <v>0</v>
      </c>
      <c r="AA158" s="30">
        <f t="shared" ref="AA158:AA163" si="315">SUM(Z158*$E158*$F158*$G158*$H158*$AA$10)</f>
        <v>0</v>
      </c>
      <c r="AB158" s="36">
        <v>0</v>
      </c>
      <c r="AC158" s="30">
        <f t="shared" ref="AC158:AC163" si="316">SUM(AB158*$E158*$F158*$G158*$H158*$AC$10)</f>
        <v>0</v>
      </c>
      <c r="AD158" s="36">
        <v>0</v>
      </c>
      <c r="AE158" s="30">
        <f t="shared" ref="AE158:AE163" si="317">SUM(AD158*$E158*$F158*$G158*$H158*$AE$10)</f>
        <v>0</v>
      </c>
      <c r="AF158" s="36">
        <v>0</v>
      </c>
      <c r="AG158" s="30">
        <f t="shared" ref="AG158:AG163" si="318">AF158*$E158*$F158*$G158*$I158*$AG$10</f>
        <v>0</v>
      </c>
      <c r="AH158" s="37"/>
      <c r="AI158" s="30">
        <f t="shared" ref="AI158:AI163" si="319">AH158*$E158*$F158*$G158*$I158*$AI$10</f>
        <v>0</v>
      </c>
      <c r="AJ158" s="41"/>
      <c r="AK158" s="30">
        <f t="shared" ref="AK158:AK163" si="320">SUM(AJ158*$E158*$F158*$G158*$H158*$AK$10)</f>
        <v>0</v>
      </c>
      <c r="AL158" s="36"/>
      <c r="AM158" s="33">
        <f t="shared" ref="AM158:AM163" si="321">SUM(AL158*$E158*$F158*$G158*$H158*$AM$10)</f>
        <v>0</v>
      </c>
      <c r="AN158" s="36">
        <v>0</v>
      </c>
      <c r="AO158" s="30">
        <f t="shared" ref="AO158:AO163" si="322">SUM(AN158*$E158*$F158*$G158*$H158*$AO$10)</f>
        <v>0</v>
      </c>
      <c r="AP158" s="36">
        <v>0</v>
      </c>
      <c r="AQ158" s="30">
        <f t="shared" ref="AQ158:AQ163" si="323">SUM(AP158*$E158*$F158*$G158*$H158*$AQ$10)</f>
        <v>0</v>
      </c>
      <c r="AR158" s="36"/>
      <c r="AS158" s="30">
        <f t="shared" ref="AS158:AS163" si="324">SUM(AR158*$E158*$F158*$G158*$H158*$AS$10)</f>
        <v>0</v>
      </c>
      <c r="AT158" s="36"/>
      <c r="AU158" s="30">
        <f t="shared" ref="AU158:AU163" si="325">SUM(AT158*$E158*$F158*$G158*$H158*$AU$10)</f>
        <v>0</v>
      </c>
      <c r="AV158" s="36"/>
      <c r="AW158" s="30">
        <f t="shared" ref="AW158:AW163" si="326">SUM(AV158*$E158*$F158*$G158*$H158*$AW$10)</f>
        <v>0</v>
      </c>
      <c r="AX158" s="36">
        <v>0</v>
      </c>
      <c r="AY158" s="30">
        <f t="shared" ref="AY158:AY163" si="327">SUM(AX158*$E158*$F158*$G158*$H158*$AY$10)</f>
        <v>0</v>
      </c>
      <c r="AZ158" s="36">
        <v>0</v>
      </c>
      <c r="BA158" s="30">
        <f t="shared" ref="BA158:BA163" si="328">SUM(AZ158*$E158*$F158*$G158*$H158*$BA$10)</f>
        <v>0</v>
      </c>
      <c r="BB158" s="36"/>
      <c r="BC158" s="30">
        <f t="shared" ref="BC158:BC163" si="329">SUM(BB158*$E158*$F158*$G158*$H158*$BC$10)</f>
        <v>0</v>
      </c>
      <c r="BD158" s="36">
        <v>0</v>
      </c>
      <c r="BE158" s="30">
        <f t="shared" ref="BE158:BE163" si="330">SUM(BD158*$E158*$F158*$G158*$H158*$BE$10)</f>
        <v>0</v>
      </c>
      <c r="BF158" s="36">
        <v>0</v>
      </c>
      <c r="BG158" s="30">
        <f t="shared" ref="BG158:BG163" si="331">SUM(BF158*$E158*$F158*$G158*$H158*$BG$10)</f>
        <v>0</v>
      </c>
      <c r="BH158" s="36"/>
      <c r="BI158" s="30">
        <f t="shared" ref="BI158:BI163" si="332">SUM(BH158*$E158*$F158*$G158*$H158*$BI$10)</f>
        <v>0</v>
      </c>
      <c r="BJ158" s="36">
        <v>0</v>
      </c>
      <c r="BK158" s="30">
        <f t="shared" ref="BK158:BK163" si="333">BJ158*$E158*$F158*$G158*$I158*$BK$10</f>
        <v>0</v>
      </c>
      <c r="BL158" s="36">
        <v>0</v>
      </c>
      <c r="BM158" s="30">
        <f t="shared" ref="BM158:BM163" si="334">BL158*$E158*$F158*$G158*$I158*$BM$10</f>
        <v>0</v>
      </c>
      <c r="BN158" s="48">
        <v>0</v>
      </c>
      <c r="BO158" s="30">
        <f t="shared" ref="BO158:BO163" si="335">BN158*$E158*$F158*$G158*$I158*$BO$10</f>
        <v>0</v>
      </c>
      <c r="BP158" s="36">
        <v>0</v>
      </c>
      <c r="BQ158" s="30">
        <f t="shared" ref="BQ158:BQ163" si="336">BP158*$E158*$F158*$G158*$I158*$BQ$10</f>
        <v>0</v>
      </c>
      <c r="BR158" s="36">
        <v>0</v>
      </c>
      <c r="BS158" s="30">
        <f t="shared" ref="BS158:BS163" si="337">BR158*$E158*$F158*$G158*$I158*$BS$10</f>
        <v>0</v>
      </c>
      <c r="BT158" s="37"/>
      <c r="BU158" s="30">
        <f t="shared" ref="BU158:BU163" si="338">BT158*$E158*$F158*$G158*$I158*$BU$10</f>
        <v>0</v>
      </c>
      <c r="BV158" s="36"/>
      <c r="BW158" s="30">
        <f t="shared" ref="BW158:BW163" si="339">BV158*$E158*$F158*$G158*$I158*$BW$10</f>
        <v>0</v>
      </c>
      <c r="BX158" s="36"/>
      <c r="BY158" s="30">
        <f t="shared" ref="BY158:BY163" si="340">BX158*$E158*$F158*$G158*$I158*$BY$10</f>
        <v>0</v>
      </c>
      <c r="BZ158" s="36">
        <v>2</v>
      </c>
      <c r="CA158" s="30">
        <f t="shared" ref="CA158:CA163" si="341">BZ158*$E158*$F158*$G158*$I158*$CA$10</f>
        <v>40430.207999999999</v>
      </c>
      <c r="CB158" s="36">
        <v>0</v>
      </c>
      <c r="CC158" s="30">
        <f t="shared" ref="CC158:CC163" si="342">CB158*$E158*$F158*$G158*$I158*$CC$10</f>
        <v>0</v>
      </c>
      <c r="CD158" s="36"/>
      <c r="CE158" s="30">
        <f t="shared" ref="CE158:CE163" si="343">CD158*$E158*$F158*$G158*$I158*$CE$10</f>
        <v>0</v>
      </c>
      <c r="CF158" s="36">
        <v>2</v>
      </c>
      <c r="CG158" s="30">
        <f t="shared" ref="CG158:CG163" si="344">CF158*$E158*$F158*$G158*$I158*$CG$10</f>
        <v>40430.207999999999</v>
      </c>
      <c r="CH158" s="36"/>
      <c r="CI158" s="30">
        <f t="shared" ref="CI158:CI163" si="345">CH158*$E158*$F158*$G158*$I158*$CI$10</f>
        <v>0</v>
      </c>
      <c r="CJ158" s="36"/>
      <c r="CK158" s="30">
        <f t="shared" ref="CK158:CK163" si="346">CJ158*$E158*$F158*$G158*$I158*$CK$10</f>
        <v>0</v>
      </c>
      <c r="CL158" s="36">
        <v>0</v>
      </c>
      <c r="CM158" s="30">
        <f t="shared" ref="CM158:CM163" si="347">CL158*$E158*$F158*$G158*$I158*$CM$10</f>
        <v>0</v>
      </c>
      <c r="CN158" s="36"/>
      <c r="CO158" s="30">
        <f t="shared" ref="CO158:CO163" si="348">CN158*$E158*$F158*$G158*$J158*$CO$10</f>
        <v>0</v>
      </c>
      <c r="CP158" s="33">
        <v>2</v>
      </c>
      <c r="CQ158" s="30">
        <f t="shared" ref="CQ158:CQ163" si="349">CP158*$E158*$F158*$G158*$K158*$CQ$10</f>
        <v>61848.59199999999</v>
      </c>
      <c r="CR158" s="33"/>
      <c r="CS158" s="30">
        <f t="shared" ref="CS158:CS163" si="350">CR158*E158*F158*G158</f>
        <v>0</v>
      </c>
      <c r="CT158" s="33"/>
      <c r="CU158" s="30"/>
      <c r="CV158" s="85">
        <f t="shared" ref="CV158:CW158" si="351">SUM(N158+L158+X158+P158+R158+Z158+V158+T158+AB158+AF158+AD158+AH158+AJ158+AN158+BJ158+BP158+AL158+AX158+AZ158+CB158+CD158+BZ158+CF158+CH158+BT158+BV158+AP158+AR158+AT158+AV158+BL158+BN158+BR158+BB158+BD158+BF158+BH158+BX158+CJ158+CL158+CN158+CP158+CR158)</f>
        <v>6</v>
      </c>
      <c r="CW158" s="85">
        <f t="shared" si="351"/>
        <v>142709.00799999997</v>
      </c>
    </row>
    <row r="159" spans="1:101" s="4" customFormat="1" ht="45" x14ac:dyDescent="0.25">
      <c r="A159" s="43"/>
      <c r="B159" s="43">
        <v>112</v>
      </c>
      <c r="C159" s="159" t="s">
        <v>429</v>
      </c>
      <c r="D159" s="111" t="s">
        <v>268</v>
      </c>
      <c r="E159" s="112">
        <v>13520</v>
      </c>
      <c r="F159" s="28">
        <v>0.75</v>
      </c>
      <c r="G159" s="44">
        <v>1</v>
      </c>
      <c r="H159" s="112">
        <v>1.4</v>
      </c>
      <c r="I159" s="112">
        <v>1.68</v>
      </c>
      <c r="J159" s="112">
        <v>2.23</v>
      </c>
      <c r="K159" s="112">
        <v>2.57</v>
      </c>
      <c r="L159" s="40">
        <v>0</v>
      </c>
      <c r="M159" s="30">
        <f t="shared" si="308"/>
        <v>0</v>
      </c>
      <c r="N159" s="36"/>
      <c r="O159" s="30">
        <f t="shared" si="309"/>
        <v>0</v>
      </c>
      <c r="P159" s="36">
        <v>0</v>
      </c>
      <c r="Q159" s="30">
        <f t="shared" si="310"/>
        <v>0</v>
      </c>
      <c r="R159" s="36">
        <v>0</v>
      </c>
      <c r="S159" s="30">
        <f t="shared" si="311"/>
        <v>0</v>
      </c>
      <c r="T159" s="36">
        <v>0</v>
      </c>
      <c r="U159" s="30">
        <f t="shared" si="312"/>
        <v>0</v>
      </c>
      <c r="V159" s="36"/>
      <c r="W159" s="33">
        <f t="shared" si="313"/>
        <v>0</v>
      </c>
      <c r="X159" s="41"/>
      <c r="Y159" s="30">
        <f t="shared" si="314"/>
        <v>0</v>
      </c>
      <c r="Z159" s="36">
        <v>0</v>
      </c>
      <c r="AA159" s="30">
        <f t="shared" si="315"/>
        <v>0</v>
      </c>
      <c r="AB159" s="36">
        <v>12</v>
      </c>
      <c r="AC159" s="30">
        <f t="shared" si="316"/>
        <v>170352</v>
      </c>
      <c r="AD159" s="33">
        <v>19</v>
      </c>
      <c r="AE159" s="30">
        <f t="shared" si="317"/>
        <v>269724</v>
      </c>
      <c r="AF159" s="36">
        <v>0</v>
      </c>
      <c r="AG159" s="30">
        <f t="shared" si="318"/>
        <v>0</v>
      </c>
      <c r="AH159" s="33">
        <v>35</v>
      </c>
      <c r="AI159" s="30">
        <f t="shared" si="319"/>
        <v>596232</v>
      </c>
      <c r="AJ159" s="41"/>
      <c r="AK159" s="30">
        <f t="shared" si="320"/>
        <v>0</v>
      </c>
      <c r="AL159" s="36"/>
      <c r="AM159" s="33">
        <f t="shared" si="321"/>
        <v>0</v>
      </c>
      <c r="AN159" s="36">
        <v>0</v>
      </c>
      <c r="AO159" s="30">
        <f t="shared" si="322"/>
        <v>0</v>
      </c>
      <c r="AP159" s="36">
        <v>0</v>
      </c>
      <c r="AQ159" s="30">
        <f t="shared" si="323"/>
        <v>0</v>
      </c>
      <c r="AR159" s="36"/>
      <c r="AS159" s="30">
        <f t="shared" si="324"/>
        <v>0</v>
      </c>
      <c r="AT159" s="36"/>
      <c r="AU159" s="30">
        <f t="shared" si="325"/>
        <v>0</v>
      </c>
      <c r="AV159" s="36"/>
      <c r="AW159" s="30">
        <f t="shared" si="326"/>
        <v>0</v>
      </c>
      <c r="AX159" s="36">
        <v>0</v>
      </c>
      <c r="AY159" s="30">
        <f t="shared" si="327"/>
        <v>0</v>
      </c>
      <c r="AZ159" s="36">
        <v>27</v>
      </c>
      <c r="BA159" s="30">
        <f t="shared" si="328"/>
        <v>383292</v>
      </c>
      <c r="BB159" s="36">
        <v>1</v>
      </c>
      <c r="BC159" s="30">
        <f t="shared" si="329"/>
        <v>14196</v>
      </c>
      <c r="BD159" s="36">
        <v>0</v>
      </c>
      <c r="BE159" s="30">
        <f t="shared" si="330"/>
        <v>0</v>
      </c>
      <c r="BF159" s="36"/>
      <c r="BG159" s="30">
        <f t="shared" si="331"/>
        <v>0</v>
      </c>
      <c r="BH159" s="33">
        <v>41</v>
      </c>
      <c r="BI159" s="30">
        <f t="shared" si="332"/>
        <v>582036</v>
      </c>
      <c r="BJ159" s="36">
        <v>0</v>
      </c>
      <c r="BK159" s="30">
        <f t="shared" si="333"/>
        <v>0</v>
      </c>
      <c r="BL159" s="36">
        <v>0</v>
      </c>
      <c r="BM159" s="30">
        <f t="shared" si="334"/>
        <v>0</v>
      </c>
      <c r="BN159" s="48">
        <v>0</v>
      </c>
      <c r="BO159" s="30">
        <f t="shared" si="335"/>
        <v>0</v>
      </c>
      <c r="BP159" s="33">
        <v>60</v>
      </c>
      <c r="BQ159" s="30">
        <f t="shared" si="336"/>
        <v>1022112</v>
      </c>
      <c r="BR159" s="36">
        <v>0</v>
      </c>
      <c r="BS159" s="30">
        <f t="shared" si="337"/>
        <v>0</v>
      </c>
      <c r="BT159" s="37">
        <v>118</v>
      </c>
      <c r="BU159" s="30">
        <f t="shared" si="338"/>
        <v>2010153.5999999999</v>
      </c>
      <c r="BV159" s="33">
        <v>10</v>
      </c>
      <c r="BW159" s="30">
        <f t="shared" si="339"/>
        <v>170352</v>
      </c>
      <c r="BX159" s="36"/>
      <c r="BY159" s="30">
        <f t="shared" si="340"/>
        <v>0</v>
      </c>
      <c r="BZ159" s="37">
        <v>22</v>
      </c>
      <c r="CA159" s="30">
        <f t="shared" si="341"/>
        <v>374774.39999999997</v>
      </c>
      <c r="CB159" s="36">
        <v>0</v>
      </c>
      <c r="CC159" s="30">
        <f t="shared" si="342"/>
        <v>0</v>
      </c>
      <c r="CD159" s="36"/>
      <c r="CE159" s="30">
        <f t="shared" si="343"/>
        <v>0</v>
      </c>
      <c r="CF159" s="36">
        <v>0</v>
      </c>
      <c r="CG159" s="30">
        <f t="shared" si="344"/>
        <v>0</v>
      </c>
      <c r="CH159" s="33">
        <v>11</v>
      </c>
      <c r="CI159" s="30">
        <f t="shared" si="345"/>
        <v>187387.19999999998</v>
      </c>
      <c r="CJ159" s="36"/>
      <c r="CK159" s="30">
        <f t="shared" si="346"/>
        <v>0</v>
      </c>
      <c r="CL159" s="36">
        <v>0</v>
      </c>
      <c r="CM159" s="30">
        <f t="shared" si="347"/>
        <v>0</v>
      </c>
      <c r="CN159" s="36"/>
      <c r="CO159" s="30">
        <f t="shared" si="348"/>
        <v>0</v>
      </c>
      <c r="CP159" s="33"/>
      <c r="CQ159" s="30">
        <f t="shared" si="349"/>
        <v>0</v>
      </c>
      <c r="CR159" s="33"/>
      <c r="CS159" s="30">
        <f t="shared" si="350"/>
        <v>0</v>
      </c>
      <c r="CT159" s="33">
        <v>15</v>
      </c>
      <c r="CU159" s="30">
        <f>CT159*E159*F159*G159*I159</f>
        <v>255528</v>
      </c>
      <c r="CV159" s="85">
        <f>SUM(N159+L159+X159+P159+R159+Z159+V159+T159+AB159+AF159+AD159+AH159+AJ159+AN159+BJ159+BP159+AL159+AX159+AZ159+CB159+CD159+BZ159+CF159+CH159+BT159+BV159+AP159+AR159+AT159+AV159+BL159+BN159+BR159+BB159+BD159+BF159+BH159+BX159+CJ159+CL159+CN159+CP159+CR159+CT159)</f>
        <v>371</v>
      </c>
      <c r="CW159" s="85">
        <f>SUM(O159+M159+Y159+Q159+S159+AA159+W159+U159+AC159+AG159+AE159+AI159+AK159+AO159+BK159+BQ159+AM159+AY159+BA159+CC159+CE159+CA159+CG159+CI159+BU159+BW159+AQ159+AS159+AU159+AW159+BM159+BO159+BS159+BC159+BE159+BG159+BI159+BY159+CK159+CM159+CO159+CQ159+CS159+CU159)</f>
        <v>6036139.2000000002</v>
      </c>
    </row>
    <row r="160" spans="1:101" s="4" customFormat="1" ht="45" x14ac:dyDescent="0.25">
      <c r="A160" s="43"/>
      <c r="B160" s="43">
        <v>113</v>
      </c>
      <c r="C160" s="159" t="s">
        <v>430</v>
      </c>
      <c r="D160" s="111" t="s">
        <v>269</v>
      </c>
      <c r="E160" s="112">
        <v>13520</v>
      </c>
      <c r="F160" s="28">
        <v>1</v>
      </c>
      <c r="G160" s="44">
        <v>1</v>
      </c>
      <c r="H160" s="112">
        <v>1.4</v>
      </c>
      <c r="I160" s="112">
        <v>1.68</v>
      </c>
      <c r="J160" s="112">
        <v>2.23</v>
      </c>
      <c r="K160" s="112">
        <v>2.57</v>
      </c>
      <c r="L160" s="40"/>
      <c r="M160" s="30">
        <f t="shared" si="308"/>
        <v>0</v>
      </c>
      <c r="N160" s="36">
        <v>100</v>
      </c>
      <c r="O160" s="30">
        <f t="shared" si="309"/>
        <v>1892799.9999999998</v>
      </c>
      <c r="P160" s="36">
        <v>0</v>
      </c>
      <c r="Q160" s="30">
        <f t="shared" si="310"/>
        <v>0</v>
      </c>
      <c r="R160" s="36">
        <v>0</v>
      </c>
      <c r="S160" s="30">
        <f t="shared" si="311"/>
        <v>0</v>
      </c>
      <c r="T160" s="36">
        <v>0</v>
      </c>
      <c r="U160" s="30">
        <f t="shared" si="312"/>
        <v>0</v>
      </c>
      <c r="V160" s="36"/>
      <c r="W160" s="33">
        <f t="shared" si="313"/>
        <v>0</v>
      </c>
      <c r="X160" s="41"/>
      <c r="Y160" s="30">
        <f t="shared" si="314"/>
        <v>0</v>
      </c>
      <c r="Z160" s="36">
        <v>0</v>
      </c>
      <c r="AA160" s="30">
        <f t="shared" si="315"/>
        <v>0</v>
      </c>
      <c r="AB160" s="36">
        <v>485</v>
      </c>
      <c r="AC160" s="30">
        <f t="shared" si="316"/>
        <v>9180080</v>
      </c>
      <c r="AD160" s="33">
        <v>17</v>
      </c>
      <c r="AE160" s="30">
        <f t="shared" si="317"/>
        <v>321776</v>
      </c>
      <c r="AF160" s="36">
        <v>0</v>
      </c>
      <c r="AG160" s="30">
        <f t="shared" si="318"/>
        <v>0</v>
      </c>
      <c r="AH160" s="33">
        <v>23</v>
      </c>
      <c r="AI160" s="30">
        <f t="shared" si="319"/>
        <v>522412.79999999999</v>
      </c>
      <c r="AJ160" s="41"/>
      <c r="AK160" s="30">
        <f t="shared" si="320"/>
        <v>0</v>
      </c>
      <c r="AL160" s="36"/>
      <c r="AM160" s="33">
        <f t="shared" si="321"/>
        <v>0</v>
      </c>
      <c r="AN160" s="36">
        <v>0</v>
      </c>
      <c r="AO160" s="30">
        <f t="shared" si="322"/>
        <v>0</v>
      </c>
      <c r="AP160" s="36">
        <v>0</v>
      </c>
      <c r="AQ160" s="30">
        <f t="shared" si="323"/>
        <v>0</v>
      </c>
      <c r="AR160" s="36"/>
      <c r="AS160" s="30">
        <f t="shared" si="324"/>
        <v>0</v>
      </c>
      <c r="AT160" s="36"/>
      <c r="AU160" s="30">
        <f t="shared" si="325"/>
        <v>0</v>
      </c>
      <c r="AV160" s="36"/>
      <c r="AW160" s="30">
        <f t="shared" si="326"/>
        <v>0</v>
      </c>
      <c r="AX160" s="36">
        <v>0</v>
      </c>
      <c r="AY160" s="30">
        <f t="shared" si="327"/>
        <v>0</v>
      </c>
      <c r="AZ160" s="36">
        <v>10</v>
      </c>
      <c r="BA160" s="30">
        <f t="shared" si="328"/>
        <v>189280</v>
      </c>
      <c r="BB160" s="36">
        <v>173</v>
      </c>
      <c r="BC160" s="30">
        <f t="shared" si="329"/>
        <v>3274544</v>
      </c>
      <c r="BD160" s="36">
        <v>0</v>
      </c>
      <c r="BE160" s="30">
        <f t="shared" si="330"/>
        <v>0</v>
      </c>
      <c r="BF160" s="36"/>
      <c r="BG160" s="30">
        <f t="shared" si="331"/>
        <v>0</v>
      </c>
      <c r="BH160" s="33">
        <v>24</v>
      </c>
      <c r="BI160" s="30">
        <f t="shared" si="332"/>
        <v>454272</v>
      </c>
      <c r="BJ160" s="36"/>
      <c r="BK160" s="30">
        <f t="shared" si="333"/>
        <v>0</v>
      </c>
      <c r="BL160" s="36">
        <v>0</v>
      </c>
      <c r="BM160" s="30">
        <f t="shared" si="334"/>
        <v>0</v>
      </c>
      <c r="BN160" s="48"/>
      <c r="BO160" s="30">
        <f t="shared" si="335"/>
        <v>0</v>
      </c>
      <c r="BP160" s="33">
        <v>92</v>
      </c>
      <c r="BQ160" s="30">
        <f t="shared" si="336"/>
        <v>2089651.2</v>
      </c>
      <c r="BR160" s="36">
        <v>0</v>
      </c>
      <c r="BS160" s="30">
        <f t="shared" si="337"/>
        <v>0</v>
      </c>
      <c r="BT160" s="37">
        <v>104</v>
      </c>
      <c r="BU160" s="30">
        <f t="shared" si="338"/>
        <v>2362214.3999999999</v>
      </c>
      <c r="BV160" s="33">
        <v>20</v>
      </c>
      <c r="BW160" s="30">
        <f t="shared" si="339"/>
        <v>454272</v>
      </c>
      <c r="BX160" s="36"/>
      <c r="BY160" s="30">
        <f t="shared" si="340"/>
        <v>0</v>
      </c>
      <c r="BZ160" s="36">
        <v>19</v>
      </c>
      <c r="CA160" s="30">
        <f t="shared" si="341"/>
        <v>431558.39999999997</v>
      </c>
      <c r="CB160" s="36">
        <v>0</v>
      </c>
      <c r="CC160" s="30">
        <f t="shared" si="342"/>
        <v>0</v>
      </c>
      <c r="CD160" s="36"/>
      <c r="CE160" s="30">
        <f t="shared" si="343"/>
        <v>0</v>
      </c>
      <c r="CF160" s="36">
        <v>0</v>
      </c>
      <c r="CG160" s="30">
        <f t="shared" si="344"/>
        <v>0</v>
      </c>
      <c r="CH160" s="33">
        <v>12</v>
      </c>
      <c r="CI160" s="30">
        <f t="shared" si="345"/>
        <v>272563.20000000001</v>
      </c>
      <c r="CJ160" s="36"/>
      <c r="CK160" s="30">
        <f t="shared" si="346"/>
        <v>0</v>
      </c>
      <c r="CL160" s="36"/>
      <c r="CM160" s="30">
        <f t="shared" si="347"/>
        <v>0</v>
      </c>
      <c r="CN160" s="36"/>
      <c r="CO160" s="30">
        <f t="shared" si="348"/>
        <v>0</v>
      </c>
      <c r="CP160" s="36">
        <v>10</v>
      </c>
      <c r="CQ160" s="30">
        <f t="shared" si="349"/>
        <v>347464</v>
      </c>
      <c r="CR160" s="33"/>
      <c r="CS160" s="30">
        <f t="shared" si="350"/>
        <v>0</v>
      </c>
      <c r="CT160" s="33">
        <v>15</v>
      </c>
      <c r="CU160" s="30">
        <f>CT160*E160*F160*G160*I160</f>
        <v>340704</v>
      </c>
      <c r="CV160" s="85">
        <f t="shared" ref="CV160:CW163" si="352">SUM(N160+L160+X160+P160+R160+Z160+V160+T160+AB160+AF160+AD160+AH160+AJ160+AN160+BJ160+BP160+AL160+AX160+AZ160+CB160+CD160+BZ160+CF160+CH160+BT160+BV160+AP160+AR160+AT160+AV160+BL160+BN160+BR160+BB160+BD160+BF160+BH160+BX160+CJ160+CL160+CN160+CP160+CR160+CT160)</f>
        <v>1104</v>
      </c>
      <c r="CW160" s="85">
        <f>SUM(O160+M160+Y160+Q160+S160+AA160+W160+U160+AC160+AG160+AE160+AI160+AK160+AO160+BK160+BQ160+AM160+AY160+BA160+CC160+CE160+CA160+CG160+CI160+BU160+BW160+AQ160+AS160+AU160+AW160+BM160+BO160+BS160+BC160+BE160+BG160+BI160+BY160+CK160+CM160+CO160+CQ160+CS160+CU160)</f>
        <v>22133592</v>
      </c>
    </row>
    <row r="161" spans="1:101" s="4" customFormat="1" ht="45" x14ac:dyDescent="0.25">
      <c r="A161" s="43"/>
      <c r="B161" s="43">
        <v>114</v>
      </c>
      <c r="C161" s="159" t="s">
        <v>431</v>
      </c>
      <c r="D161" s="111" t="s">
        <v>270</v>
      </c>
      <c r="E161" s="112">
        <v>13520</v>
      </c>
      <c r="F161" s="28">
        <v>4.34</v>
      </c>
      <c r="G161" s="44">
        <v>1</v>
      </c>
      <c r="H161" s="112">
        <v>1.4</v>
      </c>
      <c r="I161" s="112">
        <v>1.68</v>
      </c>
      <c r="J161" s="112">
        <v>2.23</v>
      </c>
      <c r="K161" s="112">
        <v>2.57</v>
      </c>
      <c r="L161" s="40"/>
      <c r="M161" s="30">
        <f t="shared" si="308"/>
        <v>0</v>
      </c>
      <c r="N161" s="36"/>
      <c r="O161" s="30">
        <f t="shared" si="309"/>
        <v>0</v>
      </c>
      <c r="P161" s="36"/>
      <c r="Q161" s="30">
        <f t="shared" si="310"/>
        <v>0</v>
      </c>
      <c r="R161" s="36"/>
      <c r="S161" s="30">
        <f t="shared" si="311"/>
        <v>0</v>
      </c>
      <c r="T161" s="36"/>
      <c r="U161" s="30">
        <f t="shared" si="312"/>
        <v>0</v>
      </c>
      <c r="V161" s="36"/>
      <c r="W161" s="33">
        <f t="shared" si="313"/>
        <v>0</v>
      </c>
      <c r="X161" s="41"/>
      <c r="Y161" s="30">
        <f t="shared" si="314"/>
        <v>0</v>
      </c>
      <c r="Z161" s="36"/>
      <c r="AA161" s="30">
        <f t="shared" si="315"/>
        <v>0</v>
      </c>
      <c r="AB161" s="36"/>
      <c r="AC161" s="30">
        <f t="shared" si="316"/>
        <v>0</v>
      </c>
      <c r="AD161" s="36"/>
      <c r="AE161" s="30">
        <f t="shared" si="317"/>
        <v>0</v>
      </c>
      <c r="AF161" s="36"/>
      <c r="AG161" s="30">
        <f t="shared" si="318"/>
        <v>0</v>
      </c>
      <c r="AH161" s="36"/>
      <c r="AI161" s="30">
        <f t="shared" si="319"/>
        <v>0</v>
      </c>
      <c r="AJ161" s="41"/>
      <c r="AK161" s="30">
        <f t="shared" si="320"/>
        <v>0</v>
      </c>
      <c r="AL161" s="36"/>
      <c r="AM161" s="33">
        <f t="shared" si="321"/>
        <v>0</v>
      </c>
      <c r="AN161" s="36"/>
      <c r="AO161" s="30">
        <f t="shared" si="322"/>
        <v>0</v>
      </c>
      <c r="AP161" s="36"/>
      <c r="AQ161" s="30">
        <f t="shared" si="323"/>
        <v>0</v>
      </c>
      <c r="AR161" s="36"/>
      <c r="AS161" s="30">
        <f t="shared" si="324"/>
        <v>0</v>
      </c>
      <c r="AT161" s="36"/>
      <c r="AU161" s="30">
        <f t="shared" si="325"/>
        <v>0</v>
      </c>
      <c r="AV161" s="36"/>
      <c r="AW161" s="30">
        <f t="shared" si="326"/>
        <v>0</v>
      </c>
      <c r="AX161" s="36"/>
      <c r="AY161" s="30">
        <f t="shared" si="327"/>
        <v>0</v>
      </c>
      <c r="AZ161" s="36"/>
      <c r="BA161" s="30">
        <f t="shared" si="328"/>
        <v>0</v>
      </c>
      <c r="BB161" s="36"/>
      <c r="BC161" s="30">
        <f t="shared" si="329"/>
        <v>0</v>
      </c>
      <c r="BD161" s="36"/>
      <c r="BE161" s="30">
        <f t="shared" si="330"/>
        <v>0</v>
      </c>
      <c r="BF161" s="36"/>
      <c r="BG161" s="30">
        <f t="shared" si="331"/>
        <v>0</v>
      </c>
      <c r="BH161" s="36"/>
      <c r="BI161" s="30">
        <f t="shared" si="332"/>
        <v>0</v>
      </c>
      <c r="BJ161" s="36"/>
      <c r="BK161" s="30">
        <f t="shared" si="333"/>
        <v>0</v>
      </c>
      <c r="BL161" s="36"/>
      <c r="BM161" s="30">
        <f t="shared" si="334"/>
        <v>0</v>
      </c>
      <c r="BN161" s="48"/>
      <c r="BO161" s="30">
        <f t="shared" si="335"/>
        <v>0</v>
      </c>
      <c r="BP161" s="37"/>
      <c r="BQ161" s="30">
        <f t="shared" si="336"/>
        <v>0</v>
      </c>
      <c r="BR161" s="36"/>
      <c r="BS161" s="30">
        <f t="shared" si="337"/>
        <v>0</v>
      </c>
      <c r="BT161" s="37"/>
      <c r="BU161" s="30">
        <f t="shared" si="338"/>
        <v>0</v>
      </c>
      <c r="BV161" s="36"/>
      <c r="BW161" s="30">
        <f t="shared" si="339"/>
        <v>0</v>
      </c>
      <c r="BX161" s="36"/>
      <c r="BY161" s="30">
        <f t="shared" si="340"/>
        <v>0</v>
      </c>
      <c r="BZ161" s="36"/>
      <c r="CA161" s="30">
        <f t="shared" si="341"/>
        <v>0</v>
      </c>
      <c r="CB161" s="36"/>
      <c r="CC161" s="30">
        <f t="shared" si="342"/>
        <v>0</v>
      </c>
      <c r="CD161" s="36"/>
      <c r="CE161" s="30">
        <f t="shared" si="343"/>
        <v>0</v>
      </c>
      <c r="CF161" s="36"/>
      <c r="CG161" s="30">
        <f t="shared" si="344"/>
        <v>0</v>
      </c>
      <c r="CH161" s="37"/>
      <c r="CI161" s="30">
        <f t="shared" si="345"/>
        <v>0</v>
      </c>
      <c r="CJ161" s="36"/>
      <c r="CK161" s="30">
        <f t="shared" si="346"/>
        <v>0</v>
      </c>
      <c r="CL161" s="36"/>
      <c r="CM161" s="30">
        <f t="shared" si="347"/>
        <v>0</v>
      </c>
      <c r="CN161" s="36"/>
      <c r="CO161" s="30">
        <f t="shared" si="348"/>
        <v>0</v>
      </c>
      <c r="CP161" s="36"/>
      <c r="CQ161" s="30">
        <f t="shared" si="349"/>
        <v>0</v>
      </c>
      <c r="CR161" s="33"/>
      <c r="CS161" s="30">
        <f t="shared" si="350"/>
        <v>0</v>
      </c>
      <c r="CT161" s="33"/>
      <c r="CU161" s="30"/>
      <c r="CV161" s="85">
        <f t="shared" si="352"/>
        <v>0</v>
      </c>
      <c r="CW161" s="85">
        <f t="shared" si="352"/>
        <v>0</v>
      </c>
    </row>
    <row r="162" spans="1:101" s="4" customFormat="1" ht="30" x14ac:dyDescent="0.25">
      <c r="A162" s="43"/>
      <c r="B162" s="43">
        <v>115</v>
      </c>
      <c r="C162" s="159" t="s">
        <v>432</v>
      </c>
      <c r="D162" s="115" t="s">
        <v>271</v>
      </c>
      <c r="E162" s="112">
        <v>13520</v>
      </c>
      <c r="F162" s="28">
        <v>1.29</v>
      </c>
      <c r="G162" s="44">
        <v>1</v>
      </c>
      <c r="H162" s="112">
        <v>1.4</v>
      </c>
      <c r="I162" s="112">
        <v>1.68</v>
      </c>
      <c r="J162" s="112">
        <v>2.23</v>
      </c>
      <c r="K162" s="112">
        <v>2.57</v>
      </c>
      <c r="L162" s="40">
        <v>0</v>
      </c>
      <c r="M162" s="30">
        <f t="shared" si="308"/>
        <v>0</v>
      </c>
      <c r="N162" s="36">
        <v>0</v>
      </c>
      <c r="O162" s="30">
        <f t="shared" si="309"/>
        <v>0</v>
      </c>
      <c r="P162" s="36">
        <v>0</v>
      </c>
      <c r="Q162" s="30">
        <f t="shared" si="310"/>
        <v>0</v>
      </c>
      <c r="R162" s="36">
        <v>0</v>
      </c>
      <c r="S162" s="30">
        <f t="shared" si="311"/>
        <v>0</v>
      </c>
      <c r="T162" s="36">
        <v>0</v>
      </c>
      <c r="U162" s="30">
        <f t="shared" si="312"/>
        <v>0</v>
      </c>
      <c r="V162" s="36"/>
      <c r="W162" s="33">
        <f t="shared" si="313"/>
        <v>0</v>
      </c>
      <c r="X162" s="41"/>
      <c r="Y162" s="30">
        <f t="shared" si="314"/>
        <v>0</v>
      </c>
      <c r="Z162" s="36">
        <v>0</v>
      </c>
      <c r="AA162" s="30">
        <f t="shared" si="315"/>
        <v>0</v>
      </c>
      <c r="AB162" s="36">
        <v>0</v>
      </c>
      <c r="AC162" s="30">
        <f t="shared" si="316"/>
        <v>0</v>
      </c>
      <c r="AD162" s="36">
        <v>0</v>
      </c>
      <c r="AE162" s="30">
        <f t="shared" si="317"/>
        <v>0</v>
      </c>
      <c r="AF162" s="36">
        <v>0</v>
      </c>
      <c r="AG162" s="30">
        <f t="shared" si="318"/>
        <v>0</v>
      </c>
      <c r="AH162" s="36"/>
      <c r="AI162" s="30">
        <f t="shared" si="319"/>
        <v>0</v>
      </c>
      <c r="AJ162" s="41"/>
      <c r="AK162" s="30">
        <f t="shared" si="320"/>
        <v>0</v>
      </c>
      <c r="AL162" s="36"/>
      <c r="AM162" s="33">
        <f t="shared" si="321"/>
        <v>0</v>
      </c>
      <c r="AN162" s="36">
        <v>0</v>
      </c>
      <c r="AO162" s="30">
        <f t="shared" si="322"/>
        <v>0</v>
      </c>
      <c r="AP162" s="36">
        <v>0</v>
      </c>
      <c r="AQ162" s="30">
        <f t="shared" si="323"/>
        <v>0</v>
      </c>
      <c r="AR162" s="36"/>
      <c r="AS162" s="30">
        <f t="shared" si="324"/>
        <v>0</v>
      </c>
      <c r="AT162" s="36"/>
      <c r="AU162" s="30">
        <f t="shared" si="325"/>
        <v>0</v>
      </c>
      <c r="AV162" s="36"/>
      <c r="AW162" s="30">
        <f t="shared" si="326"/>
        <v>0</v>
      </c>
      <c r="AX162" s="36">
        <v>0</v>
      </c>
      <c r="AY162" s="30">
        <f t="shared" si="327"/>
        <v>0</v>
      </c>
      <c r="AZ162" s="36">
        <v>0</v>
      </c>
      <c r="BA162" s="30">
        <f t="shared" si="328"/>
        <v>0</v>
      </c>
      <c r="BB162" s="36">
        <v>0</v>
      </c>
      <c r="BC162" s="30">
        <f t="shared" si="329"/>
        <v>0</v>
      </c>
      <c r="BD162" s="36">
        <v>0</v>
      </c>
      <c r="BE162" s="30">
        <f t="shared" si="330"/>
        <v>0</v>
      </c>
      <c r="BF162" s="36">
        <v>0</v>
      </c>
      <c r="BG162" s="30">
        <f t="shared" si="331"/>
        <v>0</v>
      </c>
      <c r="BH162" s="36"/>
      <c r="BI162" s="30">
        <f t="shared" si="332"/>
        <v>0</v>
      </c>
      <c r="BJ162" s="36">
        <v>0</v>
      </c>
      <c r="BK162" s="30">
        <f t="shared" si="333"/>
        <v>0</v>
      </c>
      <c r="BL162" s="36">
        <v>0</v>
      </c>
      <c r="BM162" s="30">
        <f t="shared" si="334"/>
        <v>0</v>
      </c>
      <c r="BN162" s="48">
        <v>0</v>
      </c>
      <c r="BO162" s="30">
        <f t="shared" si="335"/>
        <v>0</v>
      </c>
      <c r="BP162" s="36">
        <v>0</v>
      </c>
      <c r="BQ162" s="30">
        <f t="shared" si="336"/>
        <v>0</v>
      </c>
      <c r="BR162" s="36">
        <v>0</v>
      </c>
      <c r="BS162" s="30">
        <f t="shared" si="337"/>
        <v>0</v>
      </c>
      <c r="BT162" s="36"/>
      <c r="BU162" s="30">
        <f t="shared" si="338"/>
        <v>0</v>
      </c>
      <c r="BV162" s="36"/>
      <c r="BW162" s="30">
        <f t="shared" si="339"/>
        <v>0</v>
      </c>
      <c r="BX162" s="36"/>
      <c r="BY162" s="30">
        <f t="shared" si="340"/>
        <v>0</v>
      </c>
      <c r="BZ162" s="36">
        <v>0</v>
      </c>
      <c r="CA162" s="30">
        <f t="shared" si="341"/>
        <v>0</v>
      </c>
      <c r="CB162" s="36">
        <v>0</v>
      </c>
      <c r="CC162" s="30">
        <f t="shared" si="342"/>
        <v>0</v>
      </c>
      <c r="CD162" s="36">
        <v>0</v>
      </c>
      <c r="CE162" s="30">
        <f t="shared" si="343"/>
        <v>0</v>
      </c>
      <c r="CF162" s="36">
        <v>0</v>
      </c>
      <c r="CG162" s="30">
        <f t="shared" si="344"/>
        <v>0</v>
      </c>
      <c r="CH162" s="36"/>
      <c r="CI162" s="30">
        <f t="shared" si="345"/>
        <v>0</v>
      </c>
      <c r="CJ162" s="36"/>
      <c r="CK162" s="30">
        <f t="shared" si="346"/>
        <v>0</v>
      </c>
      <c r="CL162" s="36">
        <v>0</v>
      </c>
      <c r="CM162" s="30">
        <f t="shared" si="347"/>
        <v>0</v>
      </c>
      <c r="CN162" s="36">
        <v>0</v>
      </c>
      <c r="CO162" s="30">
        <f t="shared" si="348"/>
        <v>0</v>
      </c>
      <c r="CP162" s="36">
        <v>0</v>
      </c>
      <c r="CQ162" s="30">
        <f t="shared" si="349"/>
        <v>0</v>
      </c>
      <c r="CR162" s="33"/>
      <c r="CS162" s="30">
        <f t="shared" si="350"/>
        <v>0</v>
      </c>
      <c r="CT162" s="33"/>
      <c r="CU162" s="30"/>
      <c r="CV162" s="85">
        <f t="shared" si="352"/>
        <v>0</v>
      </c>
      <c r="CW162" s="85">
        <f t="shared" si="352"/>
        <v>0</v>
      </c>
    </row>
    <row r="163" spans="1:101" s="4" customFormat="1" ht="30" x14ac:dyDescent="0.25">
      <c r="A163" s="43"/>
      <c r="B163" s="43">
        <v>116</v>
      </c>
      <c r="C163" s="159" t="s">
        <v>433</v>
      </c>
      <c r="D163" s="115" t="s">
        <v>272</v>
      </c>
      <c r="E163" s="112">
        <v>13520</v>
      </c>
      <c r="F163" s="28">
        <v>2.6</v>
      </c>
      <c r="G163" s="44">
        <v>1</v>
      </c>
      <c r="H163" s="112">
        <v>1.4</v>
      </c>
      <c r="I163" s="112">
        <v>1.68</v>
      </c>
      <c r="J163" s="112">
        <v>2.23</v>
      </c>
      <c r="K163" s="112">
        <v>2.57</v>
      </c>
      <c r="L163" s="40">
        <v>0</v>
      </c>
      <c r="M163" s="30">
        <f t="shared" si="308"/>
        <v>0</v>
      </c>
      <c r="N163" s="36">
        <v>0</v>
      </c>
      <c r="O163" s="30">
        <f t="shared" si="309"/>
        <v>0</v>
      </c>
      <c r="P163" s="36">
        <v>0</v>
      </c>
      <c r="Q163" s="30">
        <f t="shared" si="310"/>
        <v>0</v>
      </c>
      <c r="R163" s="36">
        <v>0</v>
      </c>
      <c r="S163" s="30">
        <f t="shared" si="311"/>
        <v>0</v>
      </c>
      <c r="T163" s="36">
        <v>0</v>
      </c>
      <c r="U163" s="30">
        <f t="shared" si="312"/>
        <v>0</v>
      </c>
      <c r="V163" s="36"/>
      <c r="W163" s="33">
        <f t="shared" si="313"/>
        <v>0</v>
      </c>
      <c r="X163" s="41"/>
      <c r="Y163" s="30">
        <f t="shared" si="314"/>
        <v>0</v>
      </c>
      <c r="Z163" s="36">
        <v>0</v>
      </c>
      <c r="AA163" s="30">
        <f t="shared" si="315"/>
        <v>0</v>
      </c>
      <c r="AB163" s="36">
        <v>0</v>
      </c>
      <c r="AC163" s="30">
        <f t="shared" si="316"/>
        <v>0</v>
      </c>
      <c r="AD163" s="36">
        <v>0</v>
      </c>
      <c r="AE163" s="30">
        <f t="shared" si="317"/>
        <v>0</v>
      </c>
      <c r="AF163" s="36">
        <v>0</v>
      </c>
      <c r="AG163" s="30">
        <f t="shared" si="318"/>
        <v>0</v>
      </c>
      <c r="AH163" s="36">
        <v>0</v>
      </c>
      <c r="AI163" s="30">
        <f t="shared" si="319"/>
        <v>0</v>
      </c>
      <c r="AJ163" s="41"/>
      <c r="AK163" s="30">
        <f t="shared" si="320"/>
        <v>0</v>
      </c>
      <c r="AL163" s="36"/>
      <c r="AM163" s="33">
        <f t="shared" si="321"/>
        <v>0</v>
      </c>
      <c r="AN163" s="36">
        <v>0</v>
      </c>
      <c r="AO163" s="30">
        <f t="shared" si="322"/>
        <v>0</v>
      </c>
      <c r="AP163" s="36">
        <v>0</v>
      </c>
      <c r="AQ163" s="30">
        <f t="shared" si="323"/>
        <v>0</v>
      </c>
      <c r="AR163" s="36"/>
      <c r="AS163" s="30">
        <f t="shared" si="324"/>
        <v>0</v>
      </c>
      <c r="AT163" s="36"/>
      <c r="AU163" s="30">
        <f t="shared" si="325"/>
        <v>0</v>
      </c>
      <c r="AV163" s="36"/>
      <c r="AW163" s="30">
        <f t="shared" si="326"/>
        <v>0</v>
      </c>
      <c r="AX163" s="36">
        <v>0</v>
      </c>
      <c r="AY163" s="30">
        <f t="shared" si="327"/>
        <v>0</v>
      </c>
      <c r="AZ163" s="36">
        <v>0</v>
      </c>
      <c r="BA163" s="30">
        <f t="shared" si="328"/>
        <v>0</v>
      </c>
      <c r="BB163" s="36">
        <v>0</v>
      </c>
      <c r="BC163" s="30">
        <f t="shared" si="329"/>
        <v>0</v>
      </c>
      <c r="BD163" s="36">
        <v>0</v>
      </c>
      <c r="BE163" s="30">
        <f t="shared" si="330"/>
        <v>0</v>
      </c>
      <c r="BF163" s="36">
        <v>0</v>
      </c>
      <c r="BG163" s="30">
        <f t="shared" si="331"/>
        <v>0</v>
      </c>
      <c r="BH163" s="36"/>
      <c r="BI163" s="30">
        <f t="shared" si="332"/>
        <v>0</v>
      </c>
      <c r="BJ163" s="36">
        <v>0</v>
      </c>
      <c r="BK163" s="30">
        <f t="shared" si="333"/>
        <v>0</v>
      </c>
      <c r="BL163" s="36">
        <v>0</v>
      </c>
      <c r="BM163" s="30">
        <f t="shared" si="334"/>
        <v>0</v>
      </c>
      <c r="BN163" s="48">
        <v>0</v>
      </c>
      <c r="BO163" s="30">
        <f t="shared" si="335"/>
        <v>0</v>
      </c>
      <c r="BP163" s="36">
        <v>0</v>
      </c>
      <c r="BQ163" s="30">
        <f t="shared" si="336"/>
        <v>0</v>
      </c>
      <c r="BR163" s="36">
        <v>0</v>
      </c>
      <c r="BS163" s="30">
        <f t="shared" si="337"/>
        <v>0</v>
      </c>
      <c r="BT163" s="36">
        <v>0</v>
      </c>
      <c r="BU163" s="30">
        <f t="shared" si="338"/>
        <v>0</v>
      </c>
      <c r="BV163" s="36">
        <v>0</v>
      </c>
      <c r="BW163" s="30">
        <f t="shared" si="339"/>
        <v>0</v>
      </c>
      <c r="BX163" s="36"/>
      <c r="BY163" s="30">
        <f t="shared" si="340"/>
        <v>0</v>
      </c>
      <c r="BZ163" s="36">
        <v>0</v>
      </c>
      <c r="CA163" s="30">
        <f t="shared" si="341"/>
        <v>0</v>
      </c>
      <c r="CB163" s="36">
        <v>0</v>
      </c>
      <c r="CC163" s="30">
        <f t="shared" si="342"/>
        <v>0</v>
      </c>
      <c r="CD163" s="36"/>
      <c r="CE163" s="30">
        <f t="shared" si="343"/>
        <v>0</v>
      </c>
      <c r="CF163" s="36">
        <v>0</v>
      </c>
      <c r="CG163" s="30">
        <f t="shared" si="344"/>
        <v>0</v>
      </c>
      <c r="CH163" s="36"/>
      <c r="CI163" s="30">
        <f t="shared" si="345"/>
        <v>0</v>
      </c>
      <c r="CJ163" s="36"/>
      <c r="CK163" s="30">
        <f t="shared" si="346"/>
        <v>0</v>
      </c>
      <c r="CL163" s="36">
        <v>0</v>
      </c>
      <c r="CM163" s="30">
        <f t="shared" si="347"/>
        <v>0</v>
      </c>
      <c r="CN163" s="36">
        <v>0</v>
      </c>
      <c r="CO163" s="30">
        <f t="shared" si="348"/>
        <v>0</v>
      </c>
      <c r="CP163" s="36">
        <v>0</v>
      </c>
      <c r="CQ163" s="30">
        <f t="shared" si="349"/>
        <v>0</v>
      </c>
      <c r="CR163" s="33"/>
      <c r="CS163" s="30">
        <f t="shared" si="350"/>
        <v>0</v>
      </c>
      <c r="CT163" s="33"/>
      <c r="CU163" s="30">
        <f>CT163*E163*F163*G163*I163</f>
        <v>0</v>
      </c>
      <c r="CV163" s="85">
        <f t="shared" si="352"/>
        <v>0</v>
      </c>
      <c r="CW163" s="85">
        <f>SUM(O163+M163+Y163+Q163+S163+AA163+W163+U163+AC163+AG163+AE163+AI163+AK163+AO163+BK163+BQ163+AM163+AY163+BA163+CC163+CE163+CA163+CG163+CI163+BU163+BW163+AQ163+AS163+AU163+AW163+BM163+BO163+BS163+BC163+BE163+BG163+BI163+BY163+CK163+CM163+CO163+CQ163+CS163+CU163)</f>
        <v>0</v>
      </c>
    </row>
    <row r="164" spans="1:101" s="83" customFormat="1" x14ac:dyDescent="0.25">
      <c r="A164" s="80">
        <v>32</v>
      </c>
      <c r="B164" s="80"/>
      <c r="C164" s="160"/>
      <c r="D164" s="110" t="s">
        <v>273</v>
      </c>
      <c r="E164" s="112">
        <v>13520</v>
      </c>
      <c r="F164" s="45">
        <v>1.85</v>
      </c>
      <c r="G164" s="26">
        <v>1</v>
      </c>
      <c r="H164" s="119">
        <v>1.4</v>
      </c>
      <c r="I164" s="119">
        <v>1.68</v>
      </c>
      <c r="J164" s="119">
        <v>2.23</v>
      </c>
      <c r="K164" s="119">
        <v>2.57</v>
      </c>
      <c r="L164" s="46">
        <f>SUM(L165:L172)</f>
        <v>0</v>
      </c>
      <c r="M164" s="46">
        <f t="shared" ref="M164:BX164" si="353">SUM(M165:M172)</f>
        <v>0</v>
      </c>
      <c r="N164" s="46">
        <f t="shared" si="353"/>
        <v>0</v>
      </c>
      <c r="O164" s="46">
        <f t="shared" si="353"/>
        <v>0</v>
      </c>
      <c r="P164" s="46">
        <f t="shared" si="353"/>
        <v>0</v>
      </c>
      <c r="Q164" s="46">
        <f t="shared" si="353"/>
        <v>0</v>
      </c>
      <c r="R164" s="46">
        <f t="shared" si="353"/>
        <v>0</v>
      </c>
      <c r="S164" s="46">
        <f t="shared" si="353"/>
        <v>0</v>
      </c>
      <c r="T164" s="46">
        <f t="shared" si="353"/>
        <v>0</v>
      </c>
      <c r="U164" s="46">
        <f t="shared" si="353"/>
        <v>0</v>
      </c>
      <c r="V164" s="46">
        <f t="shared" si="353"/>
        <v>0</v>
      </c>
      <c r="W164" s="46">
        <f t="shared" si="353"/>
        <v>0</v>
      </c>
      <c r="X164" s="46">
        <f t="shared" si="353"/>
        <v>0</v>
      </c>
      <c r="Y164" s="46">
        <f t="shared" si="353"/>
        <v>0</v>
      </c>
      <c r="Z164" s="46">
        <f t="shared" si="353"/>
        <v>0</v>
      </c>
      <c r="AA164" s="46">
        <f t="shared" si="353"/>
        <v>0</v>
      </c>
      <c r="AB164" s="46">
        <f t="shared" si="353"/>
        <v>0</v>
      </c>
      <c r="AC164" s="46">
        <f t="shared" si="353"/>
        <v>0</v>
      </c>
      <c r="AD164" s="46">
        <f t="shared" si="353"/>
        <v>0</v>
      </c>
      <c r="AE164" s="46">
        <f t="shared" si="353"/>
        <v>0</v>
      </c>
      <c r="AF164" s="46">
        <f t="shared" si="353"/>
        <v>0</v>
      </c>
      <c r="AG164" s="46">
        <f t="shared" si="353"/>
        <v>0</v>
      </c>
      <c r="AH164" s="46">
        <f t="shared" si="353"/>
        <v>0</v>
      </c>
      <c r="AI164" s="46">
        <f t="shared" si="353"/>
        <v>0</v>
      </c>
      <c r="AJ164" s="46">
        <f t="shared" si="353"/>
        <v>0</v>
      </c>
      <c r="AK164" s="46">
        <f t="shared" si="353"/>
        <v>0</v>
      </c>
      <c r="AL164" s="46">
        <f t="shared" si="353"/>
        <v>0</v>
      </c>
      <c r="AM164" s="46">
        <f t="shared" si="353"/>
        <v>0</v>
      </c>
      <c r="AN164" s="46">
        <f t="shared" si="353"/>
        <v>0</v>
      </c>
      <c r="AO164" s="46">
        <f t="shared" si="353"/>
        <v>0</v>
      </c>
      <c r="AP164" s="46">
        <f t="shared" si="353"/>
        <v>0</v>
      </c>
      <c r="AQ164" s="46">
        <f t="shared" si="353"/>
        <v>0</v>
      </c>
      <c r="AR164" s="46">
        <f t="shared" si="353"/>
        <v>0</v>
      </c>
      <c r="AS164" s="46">
        <f t="shared" si="353"/>
        <v>0</v>
      </c>
      <c r="AT164" s="46">
        <f t="shared" si="353"/>
        <v>0</v>
      </c>
      <c r="AU164" s="46">
        <f t="shared" si="353"/>
        <v>0</v>
      </c>
      <c r="AV164" s="46">
        <f t="shared" si="353"/>
        <v>0</v>
      </c>
      <c r="AW164" s="46">
        <f t="shared" si="353"/>
        <v>0</v>
      </c>
      <c r="AX164" s="46">
        <f t="shared" si="353"/>
        <v>0</v>
      </c>
      <c r="AY164" s="46">
        <f t="shared" si="353"/>
        <v>0</v>
      </c>
      <c r="AZ164" s="46">
        <f t="shared" si="353"/>
        <v>0</v>
      </c>
      <c r="BA164" s="46">
        <f t="shared" si="353"/>
        <v>0</v>
      </c>
      <c r="BB164" s="46">
        <f t="shared" si="353"/>
        <v>0</v>
      </c>
      <c r="BC164" s="46">
        <f t="shared" si="353"/>
        <v>0</v>
      </c>
      <c r="BD164" s="46">
        <f t="shared" si="353"/>
        <v>0</v>
      </c>
      <c r="BE164" s="46">
        <f t="shared" si="353"/>
        <v>0</v>
      </c>
      <c r="BF164" s="46">
        <f t="shared" si="353"/>
        <v>0</v>
      </c>
      <c r="BG164" s="46">
        <f t="shared" si="353"/>
        <v>0</v>
      </c>
      <c r="BH164" s="46">
        <f t="shared" si="353"/>
        <v>0</v>
      </c>
      <c r="BI164" s="46">
        <f t="shared" si="353"/>
        <v>0</v>
      </c>
      <c r="BJ164" s="46">
        <f t="shared" si="353"/>
        <v>0</v>
      </c>
      <c r="BK164" s="46">
        <f t="shared" si="353"/>
        <v>0</v>
      </c>
      <c r="BL164" s="46">
        <f t="shared" si="353"/>
        <v>0</v>
      </c>
      <c r="BM164" s="46">
        <f t="shared" si="353"/>
        <v>0</v>
      </c>
      <c r="BN164" s="46">
        <f t="shared" si="353"/>
        <v>0</v>
      </c>
      <c r="BO164" s="46">
        <f t="shared" si="353"/>
        <v>0</v>
      </c>
      <c r="BP164" s="46">
        <f t="shared" si="353"/>
        <v>0</v>
      </c>
      <c r="BQ164" s="46">
        <f t="shared" si="353"/>
        <v>0</v>
      </c>
      <c r="BR164" s="46">
        <f t="shared" si="353"/>
        <v>0</v>
      </c>
      <c r="BS164" s="46">
        <f t="shared" si="353"/>
        <v>0</v>
      </c>
      <c r="BT164" s="46">
        <f t="shared" si="353"/>
        <v>0</v>
      </c>
      <c r="BU164" s="46">
        <f t="shared" si="353"/>
        <v>0</v>
      </c>
      <c r="BV164" s="46">
        <f t="shared" si="353"/>
        <v>0</v>
      </c>
      <c r="BW164" s="46">
        <f t="shared" si="353"/>
        <v>0</v>
      </c>
      <c r="BX164" s="46">
        <f t="shared" si="353"/>
        <v>3</v>
      </c>
      <c r="BY164" s="46">
        <f t="shared" ref="BY164:CW164" si="354">SUM(BY165:BY172)</f>
        <v>147865.53599999999</v>
      </c>
      <c r="BZ164" s="46">
        <f t="shared" si="354"/>
        <v>0</v>
      </c>
      <c r="CA164" s="46">
        <f t="shared" si="354"/>
        <v>0</v>
      </c>
      <c r="CB164" s="46">
        <f t="shared" si="354"/>
        <v>0</v>
      </c>
      <c r="CC164" s="46">
        <f t="shared" si="354"/>
        <v>0</v>
      </c>
      <c r="CD164" s="46">
        <f t="shared" si="354"/>
        <v>0</v>
      </c>
      <c r="CE164" s="46">
        <f t="shared" si="354"/>
        <v>0</v>
      </c>
      <c r="CF164" s="46">
        <f t="shared" si="354"/>
        <v>0</v>
      </c>
      <c r="CG164" s="46">
        <f t="shared" si="354"/>
        <v>0</v>
      </c>
      <c r="CH164" s="46">
        <f t="shared" si="354"/>
        <v>0</v>
      </c>
      <c r="CI164" s="46">
        <f t="shared" si="354"/>
        <v>0</v>
      </c>
      <c r="CJ164" s="46">
        <f t="shared" si="354"/>
        <v>0</v>
      </c>
      <c r="CK164" s="46">
        <f t="shared" si="354"/>
        <v>0</v>
      </c>
      <c r="CL164" s="46">
        <f t="shared" si="354"/>
        <v>0</v>
      </c>
      <c r="CM164" s="46">
        <f t="shared" si="354"/>
        <v>0</v>
      </c>
      <c r="CN164" s="46">
        <f t="shared" si="354"/>
        <v>0</v>
      </c>
      <c r="CO164" s="46">
        <f t="shared" si="354"/>
        <v>0</v>
      </c>
      <c r="CP164" s="46">
        <f t="shared" si="354"/>
        <v>0</v>
      </c>
      <c r="CQ164" s="46">
        <f t="shared" si="354"/>
        <v>0</v>
      </c>
      <c r="CR164" s="46">
        <f t="shared" si="354"/>
        <v>0</v>
      </c>
      <c r="CS164" s="46">
        <f t="shared" si="354"/>
        <v>0</v>
      </c>
      <c r="CT164" s="46">
        <f t="shared" si="354"/>
        <v>50</v>
      </c>
      <c r="CU164" s="46">
        <f t="shared" si="354"/>
        <v>4031664</v>
      </c>
      <c r="CV164" s="46">
        <f t="shared" si="354"/>
        <v>53</v>
      </c>
      <c r="CW164" s="46">
        <f t="shared" si="354"/>
        <v>4179529.5359999998</v>
      </c>
    </row>
    <row r="165" spans="1:101" s="4" customFormat="1" ht="45" x14ac:dyDescent="0.25">
      <c r="A165" s="43"/>
      <c r="B165" s="43">
        <v>117</v>
      </c>
      <c r="C165" s="159" t="s">
        <v>434</v>
      </c>
      <c r="D165" s="115" t="s">
        <v>274</v>
      </c>
      <c r="E165" s="112">
        <v>13520</v>
      </c>
      <c r="F165" s="28">
        <v>2.11</v>
      </c>
      <c r="G165" s="44">
        <v>1</v>
      </c>
      <c r="H165" s="112">
        <v>1.4</v>
      </c>
      <c r="I165" s="112">
        <v>1.68</v>
      </c>
      <c r="J165" s="112">
        <v>2.23</v>
      </c>
      <c r="K165" s="112">
        <v>2.57</v>
      </c>
      <c r="L165" s="40">
        <v>0</v>
      </c>
      <c r="M165" s="30">
        <f t="shared" ref="M165:M172" si="355">SUM(L165*$E165*$F165*$G165*$H165*$M$10)</f>
        <v>0</v>
      </c>
      <c r="N165" s="36">
        <v>0</v>
      </c>
      <c r="O165" s="30">
        <f t="shared" ref="O165:O172" si="356">SUM(N165*$E165*$F165*$G165*$H165*$O$10)</f>
        <v>0</v>
      </c>
      <c r="P165" s="36">
        <v>0</v>
      </c>
      <c r="Q165" s="30">
        <f t="shared" ref="Q165:Q172" si="357">SUM(P165*$E165*$F165*$G165*$H165*$Q$10)</f>
        <v>0</v>
      </c>
      <c r="R165" s="36">
        <v>0</v>
      </c>
      <c r="S165" s="30">
        <f t="shared" ref="S165:S172" si="358">SUM(R165*$E165*$F165*$G165*$H165*$S$10)</f>
        <v>0</v>
      </c>
      <c r="T165" s="36">
        <v>0</v>
      </c>
      <c r="U165" s="30">
        <f t="shared" ref="U165:U172" si="359">SUM(T165*$E165*$F165*$G165*$H165*$U$10)</f>
        <v>0</v>
      </c>
      <c r="V165" s="36"/>
      <c r="W165" s="33">
        <f t="shared" ref="W165:W172" si="360">SUM(V165*$E165*$F165*$G165*$H165*$W$10)</f>
        <v>0</v>
      </c>
      <c r="X165" s="41"/>
      <c r="Y165" s="30">
        <f t="shared" ref="Y165:Y172" si="361">SUM(X165*$E165*$F165*$G165*$H165*$Y$10)</f>
        <v>0</v>
      </c>
      <c r="Z165" s="36">
        <v>0</v>
      </c>
      <c r="AA165" s="30">
        <f t="shared" ref="AA165:AA172" si="362">SUM(Z165*$E165*$F165*$G165*$H165*$AA$10)</f>
        <v>0</v>
      </c>
      <c r="AB165" s="36">
        <v>0</v>
      </c>
      <c r="AC165" s="30">
        <f t="shared" ref="AC165:AC172" si="363">SUM(AB165*$E165*$F165*$G165*$H165*$AC$10)</f>
        <v>0</v>
      </c>
      <c r="AD165" s="36">
        <v>0</v>
      </c>
      <c r="AE165" s="30">
        <f t="shared" ref="AE165:AE172" si="364">SUM(AD165*$E165*$F165*$G165*$H165*$AE$10)</f>
        <v>0</v>
      </c>
      <c r="AF165" s="36">
        <v>0</v>
      </c>
      <c r="AG165" s="30">
        <f t="shared" ref="AG165:AG172" si="365">AF165*$E165*$F165*$G165*$I165*$AG$10</f>
        <v>0</v>
      </c>
      <c r="AH165" s="36">
        <v>0</v>
      </c>
      <c r="AI165" s="30">
        <f t="shared" ref="AI165:AI172" si="366">AH165*$E165*$F165*$G165*$I165*$AI$10</f>
        <v>0</v>
      </c>
      <c r="AJ165" s="41"/>
      <c r="AK165" s="30">
        <f t="shared" ref="AK165:AK172" si="367">SUM(AJ165*$E165*$F165*$G165*$H165*$AK$10)</f>
        <v>0</v>
      </c>
      <c r="AL165" s="36"/>
      <c r="AM165" s="33">
        <f t="shared" ref="AM165:AM172" si="368">SUM(AL165*$E165*$F165*$G165*$H165*$AM$10)</f>
        <v>0</v>
      </c>
      <c r="AN165" s="36">
        <v>0</v>
      </c>
      <c r="AO165" s="30">
        <f t="shared" ref="AO165:AO172" si="369">SUM(AN165*$E165*$F165*$G165*$H165*$AO$10)</f>
        <v>0</v>
      </c>
      <c r="AP165" s="36">
        <v>0</v>
      </c>
      <c r="AQ165" s="30">
        <f t="shared" ref="AQ165:AQ172" si="370">SUM(AP165*$E165*$F165*$G165*$H165*$AQ$10)</f>
        <v>0</v>
      </c>
      <c r="AR165" s="36"/>
      <c r="AS165" s="30">
        <f t="shared" ref="AS165:AS172" si="371">SUM(AR165*$E165*$F165*$G165*$H165*$AS$10)</f>
        <v>0</v>
      </c>
      <c r="AT165" s="36"/>
      <c r="AU165" s="30">
        <f t="shared" ref="AU165:AU172" si="372">SUM(AT165*$E165*$F165*$G165*$H165*$AU$10)</f>
        <v>0</v>
      </c>
      <c r="AV165" s="36"/>
      <c r="AW165" s="30">
        <f t="shared" ref="AW165:AW172" si="373">SUM(AV165*$E165*$F165*$G165*$H165*$AW$10)</f>
        <v>0</v>
      </c>
      <c r="AX165" s="36">
        <v>0</v>
      </c>
      <c r="AY165" s="30">
        <f t="shared" ref="AY165:AY172" si="374">SUM(AX165*$E165*$F165*$G165*$H165*$AY$10)</f>
        <v>0</v>
      </c>
      <c r="AZ165" s="36">
        <v>0</v>
      </c>
      <c r="BA165" s="30">
        <f t="shared" ref="BA165:BA172" si="375">SUM(AZ165*$E165*$F165*$G165*$H165*$BA$10)</f>
        <v>0</v>
      </c>
      <c r="BB165" s="36">
        <v>0</v>
      </c>
      <c r="BC165" s="30">
        <f t="shared" ref="BC165:BC172" si="376">SUM(BB165*$E165*$F165*$G165*$H165*$BC$10)</f>
        <v>0</v>
      </c>
      <c r="BD165" s="36">
        <v>0</v>
      </c>
      <c r="BE165" s="30">
        <f t="shared" ref="BE165:BE172" si="377">SUM(BD165*$E165*$F165*$G165*$H165*$BE$10)</f>
        <v>0</v>
      </c>
      <c r="BF165" s="36">
        <v>0</v>
      </c>
      <c r="BG165" s="30">
        <f t="shared" ref="BG165:BG172" si="378">SUM(BF165*$E165*$F165*$G165*$H165*$BG$10)</f>
        <v>0</v>
      </c>
      <c r="BH165" s="36"/>
      <c r="BI165" s="30">
        <f t="shared" ref="BI165:BI172" si="379">SUM(BH165*$E165*$F165*$G165*$H165*$BI$10)</f>
        <v>0</v>
      </c>
      <c r="BJ165" s="36">
        <v>0</v>
      </c>
      <c r="BK165" s="30">
        <f t="shared" ref="BK165:BK172" si="380">BJ165*$E165*$F165*$G165*$I165*$BK$10</f>
        <v>0</v>
      </c>
      <c r="BL165" s="36">
        <v>0</v>
      </c>
      <c r="BM165" s="30">
        <f t="shared" ref="BM165:BM172" si="381">BL165*$E165*$F165*$G165*$I165*$BM$10</f>
        <v>0</v>
      </c>
      <c r="BN165" s="48">
        <v>0</v>
      </c>
      <c r="BO165" s="30">
        <f t="shared" ref="BO165:BO172" si="382">BN165*$E165*$F165*$G165*$I165*$BO$10</f>
        <v>0</v>
      </c>
      <c r="BP165" s="36">
        <v>0</v>
      </c>
      <c r="BQ165" s="30">
        <f t="shared" ref="BQ165:BQ172" si="383">BP165*$E165*$F165*$G165*$I165*$BQ$10</f>
        <v>0</v>
      </c>
      <c r="BR165" s="36">
        <v>0</v>
      </c>
      <c r="BS165" s="30">
        <f t="shared" ref="BS165:BS172" si="384">BR165*$E165*$F165*$G165*$I165*$BS$10</f>
        <v>0</v>
      </c>
      <c r="BT165" s="36">
        <v>0</v>
      </c>
      <c r="BU165" s="30">
        <f t="shared" ref="BU165:BU172" si="385">BT165*$E165*$F165*$G165*$I165*$BU$10</f>
        <v>0</v>
      </c>
      <c r="BV165" s="36">
        <v>0</v>
      </c>
      <c r="BW165" s="30">
        <f t="shared" ref="BW165:BW172" si="386">BV165*$E165*$F165*$G165*$I165*$BW$10</f>
        <v>0</v>
      </c>
      <c r="BX165" s="36"/>
      <c r="BY165" s="30">
        <f t="shared" ref="BY165:BY172" si="387">BX165*$E165*$F165*$G165*$I165*$BY$10</f>
        <v>0</v>
      </c>
      <c r="BZ165" s="36">
        <v>0</v>
      </c>
      <c r="CA165" s="30">
        <f t="shared" ref="CA165:CA172" si="388">BZ165*$E165*$F165*$G165*$I165*$CA$10</f>
        <v>0</v>
      </c>
      <c r="CB165" s="36">
        <v>0</v>
      </c>
      <c r="CC165" s="30">
        <f t="shared" ref="CC165:CC172" si="389">CB165*$E165*$F165*$G165*$I165*$CC$10</f>
        <v>0</v>
      </c>
      <c r="CD165" s="36">
        <v>0</v>
      </c>
      <c r="CE165" s="30">
        <f t="shared" ref="CE165:CE172" si="390">CD165*$E165*$F165*$G165*$I165*$CE$10</f>
        <v>0</v>
      </c>
      <c r="CF165" s="36">
        <v>0</v>
      </c>
      <c r="CG165" s="30">
        <f t="shared" ref="CG165:CG172" si="391">CF165*$E165*$F165*$G165*$I165*$CG$10</f>
        <v>0</v>
      </c>
      <c r="CH165" s="36"/>
      <c r="CI165" s="30">
        <f t="shared" ref="CI165:CI172" si="392">CH165*$E165*$F165*$G165*$I165*$CI$10</f>
        <v>0</v>
      </c>
      <c r="CJ165" s="36"/>
      <c r="CK165" s="30">
        <f t="shared" ref="CK165:CK172" si="393">CJ165*$E165*$F165*$G165*$I165*$CK$10</f>
        <v>0</v>
      </c>
      <c r="CL165" s="36">
        <v>0</v>
      </c>
      <c r="CM165" s="30">
        <f t="shared" ref="CM165:CM172" si="394">CL165*$E165*$F165*$G165*$I165*$CM$10</f>
        <v>0</v>
      </c>
      <c r="CN165" s="36">
        <v>0</v>
      </c>
      <c r="CO165" s="30">
        <f t="shared" ref="CO165:CO172" si="395">CN165*$E165*$F165*$G165*$J165*$CO$10</f>
        <v>0</v>
      </c>
      <c r="CP165" s="36">
        <v>0</v>
      </c>
      <c r="CQ165" s="30">
        <f t="shared" ref="CQ165:CQ172" si="396">CP165*$E165*$F165*$G165*$K165*$CQ$10</f>
        <v>0</v>
      </c>
      <c r="CR165" s="33"/>
      <c r="CS165" s="30">
        <f t="shared" ref="CS165:CS172" si="397">CR165*E165*F165*G165</f>
        <v>0</v>
      </c>
      <c r="CT165" s="33"/>
      <c r="CU165" s="30"/>
      <c r="CV165" s="85">
        <f t="shared" ref="CV165:CW172" si="398">SUM(N165+L165+X165+P165+R165+Z165+V165+T165+AB165+AF165+AD165+AH165+AJ165+AN165+BJ165+BP165+AL165+AX165+AZ165+CB165+CD165+BZ165+CF165+CH165+BT165+BV165+AP165+AR165+AT165+AV165+BL165+BN165+BR165+BB165+BD165+BF165+BH165+BX165+CJ165+CL165+CN165+CP165+CR165+CT165)</f>
        <v>0</v>
      </c>
      <c r="CW165" s="85">
        <f t="shared" si="398"/>
        <v>0</v>
      </c>
    </row>
    <row r="166" spans="1:101" s="4" customFormat="1" ht="45" x14ac:dyDescent="0.25">
      <c r="A166" s="43"/>
      <c r="B166" s="43">
        <v>118</v>
      </c>
      <c r="C166" s="159" t="s">
        <v>435</v>
      </c>
      <c r="D166" s="115" t="s">
        <v>275</v>
      </c>
      <c r="E166" s="112">
        <v>13520</v>
      </c>
      <c r="F166" s="28">
        <v>3.55</v>
      </c>
      <c r="G166" s="44">
        <v>1</v>
      </c>
      <c r="H166" s="112">
        <v>1.4</v>
      </c>
      <c r="I166" s="112">
        <v>1.68</v>
      </c>
      <c r="J166" s="112">
        <v>2.23</v>
      </c>
      <c r="K166" s="112">
        <v>2.57</v>
      </c>
      <c r="L166" s="40"/>
      <c r="M166" s="30">
        <f t="shared" si="355"/>
        <v>0</v>
      </c>
      <c r="N166" s="36">
        <v>0</v>
      </c>
      <c r="O166" s="30">
        <f t="shared" si="356"/>
        <v>0</v>
      </c>
      <c r="P166" s="36">
        <v>0</v>
      </c>
      <c r="Q166" s="30">
        <f t="shared" si="357"/>
        <v>0</v>
      </c>
      <c r="R166" s="36">
        <v>0</v>
      </c>
      <c r="S166" s="30">
        <f t="shared" si="358"/>
        <v>0</v>
      </c>
      <c r="T166" s="36">
        <v>0</v>
      </c>
      <c r="U166" s="30">
        <f t="shared" si="359"/>
        <v>0</v>
      </c>
      <c r="V166" s="36"/>
      <c r="W166" s="33">
        <f t="shared" si="360"/>
        <v>0</v>
      </c>
      <c r="X166" s="41"/>
      <c r="Y166" s="30">
        <f t="shared" si="361"/>
        <v>0</v>
      </c>
      <c r="Z166" s="36">
        <v>0</v>
      </c>
      <c r="AA166" s="30">
        <f t="shared" si="362"/>
        <v>0</v>
      </c>
      <c r="AB166" s="36">
        <v>0</v>
      </c>
      <c r="AC166" s="30">
        <f t="shared" si="363"/>
        <v>0</v>
      </c>
      <c r="AD166" s="36">
        <v>0</v>
      </c>
      <c r="AE166" s="30">
        <f t="shared" si="364"/>
        <v>0</v>
      </c>
      <c r="AF166" s="36">
        <v>0</v>
      </c>
      <c r="AG166" s="30">
        <f t="shared" si="365"/>
        <v>0</v>
      </c>
      <c r="AH166" s="36">
        <v>0</v>
      </c>
      <c r="AI166" s="30">
        <f t="shared" si="366"/>
        <v>0</v>
      </c>
      <c r="AJ166" s="41"/>
      <c r="AK166" s="30">
        <f t="shared" si="367"/>
        <v>0</v>
      </c>
      <c r="AL166" s="36"/>
      <c r="AM166" s="33">
        <f t="shared" si="368"/>
        <v>0</v>
      </c>
      <c r="AN166" s="36">
        <v>0</v>
      </c>
      <c r="AO166" s="30">
        <f t="shared" si="369"/>
        <v>0</v>
      </c>
      <c r="AP166" s="36">
        <v>0</v>
      </c>
      <c r="AQ166" s="30">
        <f t="shared" si="370"/>
        <v>0</v>
      </c>
      <c r="AR166" s="36"/>
      <c r="AS166" s="30">
        <f t="shared" si="371"/>
        <v>0</v>
      </c>
      <c r="AT166" s="36"/>
      <c r="AU166" s="30">
        <f t="shared" si="372"/>
        <v>0</v>
      </c>
      <c r="AV166" s="36"/>
      <c r="AW166" s="30">
        <f t="shared" si="373"/>
        <v>0</v>
      </c>
      <c r="AX166" s="36">
        <v>0</v>
      </c>
      <c r="AY166" s="30">
        <f t="shared" si="374"/>
        <v>0</v>
      </c>
      <c r="AZ166" s="36">
        <v>0</v>
      </c>
      <c r="BA166" s="30">
        <f t="shared" si="375"/>
        <v>0</v>
      </c>
      <c r="BB166" s="36">
        <v>0</v>
      </c>
      <c r="BC166" s="30">
        <f t="shared" si="376"/>
        <v>0</v>
      </c>
      <c r="BD166" s="36">
        <v>0</v>
      </c>
      <c r="BE166" s="30">
        <f t="shared" si="377"/>
        <v>0</v>
      </c>
      <c r="BF166" s="36">
        <v>0</v>
      </c>
      <c r="BG166" s="30">
        <f t="shared" si="378"/>
        <v>0</v>
      </c>
      <c r="BH166" s="36"/>
      <c r="BI166" s="30">
        <f t="shared" si="379"/>
        <v>0</v>
      </c>
      <c r="BJ166" s="36">
        <v>0</v>
      </c>
      <c r="BK166" s="30">
        <f t="shared" si="380"/>
        <v>0</v>
      </c>
      <c r="BL166" s="36">
        <v>0</v>
      </c>
      <c r="BM166" s="30">
        <f t="shared" si="381"/>
        <v>0</v>
      </c>
      <c r="BN166" s="48"/>
      <c r="BO166" s="30">
        <f t="shared" si="382"/>
        <v>0</v>
      </c>
      <c r="BP166" s="36"/>
      <c r="BQ166" s="30">
        <f t="shared" si="383"/>
        <v>0</v>
      </c>
      <c r="BR166" s="36">
        <v>0</v>
      </c>
      <c r="BS166" s="30">
        <f t="shared" si="384"/>
        <v>0</v>
      </c>
      <c r="BT166" s="37"/>
      <c r="BU166" s="30">
        <f t="shared" si="385"/>
        <v>0</v>
      </c>
      <c r="BV166" s="36">
        <v>0</v>
      </c>
      <c r="BW166" s="30">
        <f t="shared" si="386"/>
        <v>0</v>
      </c>
      <c r="BX166" s="36"/>
      <c r="BY166" s="30">
        <f t="shared" si="387"/>
        <v>0</v>
      </c>
      <c r="BZ166" s="36">
        <v>0</v>
      </c>
      <c r="CA166" s="30">
        <f t="shared" si="388"/>
        <v>0</v>
      </c>
      <c r="CB166" s="36">
        <v>0</v>
      </c>
      <c r="CC166" s="30">
        <f t="shared" si="389"/>
        <v>0</v>
      </c>
      <c r="CD166" s="36">
        <v>0</v>
      </c>
      <c r="CE166" s="30">
        <f t="shared" si="390"/>
        <v>0</v>
      </c>
      <c r="CF166" s="36">
        <v>0</v>
      </c>
      <c r="CG166" s="30">
        <f t="shared" si="391"/>
        <v>0</v>
      </c>
      <c r="CH166" s="36"/>
      <c r="CI166" s="30">
        <f t="shared" si="392"/>
        <v>0</v>
      </c>
      <c r="CJ166" s="36"/>
      <c r="CK166" s="30">
        <f t="shared" si="393"/>
        <v>0</v>
      </c>
      <c r="CL166" s="36">
        <v>0</v>
      </c>
      <c r="CM166" s="30">
        <f t="shared" si="394"/>
        <v>0</v>
      </c>
      <c r="CN166" s="36">
        <v>0</v>
      </c>
      <c r="CO166" s="30">
        <f t="shared" si="395"/>
        <v>0</v>
      </c>
      <c r="CP166" s="36">
        <v>0</v>
      </c>
      <c r="CQ166" s="30">
        <f t="shared" si="396"/>
        <v>0</v>
      </c>
      <c r="CR166" s="33"/>
      <c r="CS166" s="30">
        <f t="shared" si="397"/>
        <v>0</v>
      </c>
      <c r="CT166" s="33">
        <v>50</v>
      </c>
      <c r="CU166" s="30">
        <f>CT166*E166*F166*G166*I166</f>
        <v>4031664</v>
      </c>
      <c r="CV166" s="85">
        <f t="shared" si="398"/>
        <v>50</v>
      </c>
      <c r="CW166" s="85">
        <f>SUM(O166+M166+Y166+Q166+S166+AA166+W166+U166+AC166+AG166+AE166+AI166+AK166+AO166+BK166+BQ166+AM166+AY166+BA166+CC166+CE166+CA166+CG166+CI166+BU166+BW166+AQ166+AS166+AU166+AW166+BM166+BO166+BS166+BC166+BE166+BG166+BI166+BY166+CK166+CM166+CO166+CQ166+CS166+CU166)</f>
        <v>4031664</v>
      </c>
    </row>
    <row r="167" spans="1:101" s="4" customFormat="1" ht="30" x14ac:dyDescent="0.25">
      <c r="A167" s="43"/>
      <c r="B167" s="43">
        <v>119</v>
      </c>
      <c r="C167" s="159" t="s">
        <v>436</v>
      </c>
      <c r="D167" s="111" t="s">
        <v>276</v>
      </c>
      <c r="E167" s="112">
        <v>13520</v>
      </c>
      <c r="F167" s="28">
        <v>1.57</v>
      </c>
      <c r="G167" s="44">
        <v>1</v>
      </c>
      <c r="H167" s="112">
        <v>1.4</v>
      </c>
      <c r="I167" s="112">
        <v>1.68</v>
      </c>
      <c r="J167" s="112">
        <v>2.23</v>
      </c>
      <c r="K167" s="112">
        <v>2.57</v>
      </c>
      <c r="L167" s="40">
        <v>0</v>
      </c>
      <c r="M167" s="30">
        <f t="shared" si="355"/>
        <v>0</v>
      </c>
      <c r="N167" s="36">
        <v>0</v>
      </c>
      <c r="O167" s="30">
        <f t="shared" si="356"/>
        <v>0</v>
      </c>
      <c r="P167" s="36">
        <v>0</v>
      </c>
      <c r="Q167" s="30">
        <f t="shared" si="357"/>
        <v>0</v>
      </c>
      <c r="R167" s="36">
        <v>0</v>
      </c>
      <c r="S167" s="30">
        <f t="shared" si="358"/>
        <v>0</v>
      </c>
      <c r="T167" s="36">
        <v>0</v>
      </c>
      <c r="U167" s="30">
        <f t="shared" si="359"/>
        <v>0</v>
      </c>
      <c r="V167" s="36"/>
      <c r="W167" s="33">
        <f t="shared" si="360"/>
        <v>0</v>
      </c>
      <c r="X167" s="41"/>
      <c r="Y167" s="30">
        <f t="shared" si="361"/>
        <v>0</v>
      </c>
      <c r="Z167" s="36">
        <v>0</v>
      </c>
      <c r="AA167" s="30">
        <f t="shared" si="362"/>
        <v>0</v>
      </c>
      <c r="AB167" s="36">
        <v>0</v>
      </c>
      <c r="AC167" s="30">
        <f t="shared" si="363"/>
        <v>0</v>
      </c>
      <c r="AD167" s="36">
        <v>0</v>
      </c>
      <c r="AE167" s="30">
        <f t="shared" si="364"/>
        <v>0</v>
      </c>
      <c r="AF167" s="36">
        <v>0</v>
      </c>
      <c r="AG167" s="30">
        <f t="shared" si="365"/>
        <v>0</v>
      </c>
      <c r="AH167" s="36">
        <v>0</v>
      </c>
      <c r="AI167" s="30">
        <f t="shared" si="366"/>
        <v>0</v>
      </c>
      <c r="AJ167" s="41"/>
      <c r="AK167" s="30">
        <f t="shared" si="367"/>
        <v>0</v>
      </c>
      <c r="AL167" s="36"/>
      <c r="AM167" s="33">
        <f t="shared" si="368"/>
        <v>0</v>
      </c>
      <c r="AN167" s="36">
        <v>0</v>
      </c>
      <c r="AO167" s="30">
        <f t="shared" si="369"/>
        <v>0</v>
      </c>
      <c r="AP167" s="36">
        <v>0</v>
      </c>
      <c r="AQ167" s="30">
        <f t="shared" si="370"/>
        <v>0</v>
      </c>
      <c r="AR167" s="36"/>
      <c r="AS167" s="30">
        <f t="shared" si="371"/>
        <v>0</v>
      </c>
      <c r="AT167" s="36"/>
      <c r="AU167" s="30">
        <f t="shared" si="372"/>
        <v>0</v>
      </c>
      <c r="AV167" s="36"/>
      <c r="AW167" s="30">
        <f t="shared" si="373"/>
        <v>0</v>
      </c>
      <c r="AX167" s="36">
        <v>0</v>
      </c>
      <c r="AY167" s="30">
        <f t="shared" si="374"/>
        <v>0</v>
      </c>
      <c r="AZ167" s="36">
        <v>0</v>
      </c>
      <c r="BA167" s="30">
        <f t="shared" si="375"/>
        <v>0</v>
      </c>
      <c r="BB167" s="36"/>
      <c r="BC167" s="30">
        <f t="shared" si="376"/>
        <v>0</v>
      </c>
      <c r="BD167" s="36">
        <v>0</v>
      </c>
      <c r="BE167" s="30">
        <f t="shared" si="377"/>
        <v>0</v>
      </c>
      <c r="BF167" s="36">
        <v>0</v>
      </c>
      <c r="BG167" s="30">
        <f t="shared" si="378"/>
        <v>0</v>
      </c>
      <c r="BH167" s="36"/>
      <c r="BI167" s="30">
        <f t="shared" si="379"/>
        <v>0</v>
      </c>
      <c r="BJ167" s="36">
        <v>0</v>
      </c>
      <c r="BK167" s="30">
        <f t="shared" si="380"/>
        <v>0</v>
      </c>
      <c r="BL167" s="36">
        <v>0</v>
      </c>
      <c r="BM167" s="30">
        <f t="shared" si="381"/>
        <v>0</v>
      </c>
      <c r="BN167" s="48">
        <v>0</v>
      </c>
      <c r="BO167" s="30">
        <f t="shared" si="382"/>
        <v>0</v>
      </c>
      <c r="BP167" s="36">
        <v>0</v>
      </c>
      <c r="BQ167" s="30">
        <f t="shared" si="383"/>
        <v>0</v>
      </c>
      <c r="BR167" s="36">
        <v>0</v>
      </c>
      <c r="BS167" s="30">
        <f t="shared" si="384"/>
        <v>0</v>
      </c>
      <c r="BT167" s="36">
        <v>0</v>
      </c>
      <c r="BU167" s="30">
        <f t="shared" si="385"/>
        <v>0</v>
      </c>
      <c r="BV167" s="36">
        <v>0</v>
      </c>
      <c r="BW167" s="30">
        <f t="shared" si="386"/>
        <v>0</v>
      </c>
      <c r="BX167" s="36"/>
      <c r="BY167" s="30">
        <f t="shared" si="387"/>
        <v>0</v>
      </c>
      <c r="BZ167" s="36">
        <v>0</v>
      </c>
      <c r="CA167" s="30">
        <f t="shared" si="388"/>
        <v>0</v>
      </c>
      <c r="CB167" s="36">
        <v>0</v>
      </c>
      <c r="CC167" s="30">
        <f t="shared" si="389"/>
        <v>0</v>
      </c>
      <c r="CD167" s="36"/>
      <c r="CE167" s="30">
        <f t="shared" si="390"/>
        <v>0</v>
      </c>
      <c r="CF167" s="36">
        <v>0</v>
      </c>
      <c r="CG167" s="30">
        <f t="shared" si="391"/>
        <v>0</v>
      </c>
      <c r="CH167" s="36"/>
      <c r="CI167" s="30">
        <f t="shared" si="392"/>
        <v>0</v>
      </c>
      <c r="CJ167" s="36"/>
      <c r="CK167" s="30">
        <f t="shared" si="393"/>
        <v>0</v>
      </c>
      <c r="CL167" s="36">
        <v>0</v>
      </c>
      <c r="CM167" s="30">
        <f t="shared" si="394"/>
        <v>0</v>
      </c>
      <c r="CN167" s="36">
        <v>0</v>
      </c>
      <c r="CO167" s="30">
        <f t="shared" si="395"/>
        <v>0</v>
      </c>
      <c r="CP167" s="36">
        <v>0</v>
      </c>
      <c r="CQ167" s="30">
        <f t="shared" si="396"/>
        <v>0</v>
      </c>
      <c r="CR167" s="33"/>
      <c r="CS167" s="30">
        <f t="shared" si="397"/>
        <v>0</v>
      </c>
      <c r="CT167" s="33"/>
      <c r="CU167" s="30"/>
      <c r="CV167" s="85">
        <f t="shared" si="398"/>
        <v>0</v>
      </c>
      <c r="CW167" s="85">
        <f t="shared" si="398"/>
        <v>0</v>
      </c>
    </row>
    <row r="168" spans="1:101" s="4" customFormat="1" ht="30" x14ac:dyDescent="0.25">
      <c r="A168" s="43"/>
      <c r="B168" s="43">
        <v>120</v>
      </c>
      <c r="C168" s="159" t="s">
        <v>437</v>
      </c>
      <c r="D168" s="111" t="s">
        <v>277</v>
      </c>
      <c r="E168" s="112">
        <v>13520</v>
      </c>
      <c r="F168" s="28">
        <v>2.2599999999999998</v>
      </c>
      <c r="G168" s="44">
        <v>1</v>
      </c>
      <c r="H168" s="112">
        <v>1.4</v>
      </c>
      <c r="I168" s="112">
        <v>1.68</v>
      </c>
      <c r="J168" s="112">
        <v>2.23</v>
      </c>
      <c r="K168" s="112">
        <v>2.57</v>
      </c>
      <c r="L168" s="40">
        <v>0</v>
      </c>
      <c r="M168" s="30">
        <f t="shared" si="355"/>
        <v>0</v>
      </c>
      <c r="N168" s="36">
        <v>0</v>
      </c>
      <c r="O168" s="30">
        <f t="shared" si="356"/>
        <v>0</v>
      </c>
      <c r="P168" s="36">
        <v>0</v>
      </c>
      <c r="Q168" s="30">
        <f t="shared" si="357"/>
        <v>0</v>
      </c>
      <c r="R168" s="36">
        <v>0</v>
      </c>
      <c r="S168" s="30">
        <f t="shared" si="358"/>
        <v>0</v>
      </c>
      <c r="T168" s="36">
        <v>0</v>
      </c>
      <c r="U168" s="30">
        <f t="shared" si="359"/>
        <v>0</v>
      </c>
      <c r="V168" s="36"/>
      <c r="W168" s="33">
        <f t="shared" si="360"/>
        <v>0</v>
      </c>
      <c r="X168" s="41"/>
      <c r="Y168" s="30">
        <f t="shared" si="361"/>
        <v>0</v>
      </c>
      <c r="Z168" s="36">
        <v>0</v>
      </c>
      <c r="AA168" s="30">
        <f t="shared" si="362"/>
        <v>0</v>
      </c>
      <c r="AB168" s="36">
        <v>0</v>
      </c>
      <c r="AC168" s="30">
        <f t="shared" si="363"/>
        <v>0</v>
      </c>
      <c r="AD168" s="36">
        <v>0</v>
      </c>
      <c r="AE168" s="30">
        <f t="shared" si="364"/>
        <v>0</v>
      </c>
      <c r="AF168" s="36">
        <v>0</v>
      </c>
      <c r="AG168" s="30">
        <f t="shared" si="365"/>
        <v>0</v>
      </c>
      <c r="AH168" s="36">
        <v>0</v>
      </c>
      <c r="AI168" s="30">
        <f t="shared" si="366"/>
        <v>0</v>
      </c>
      <c r="AJ168" s="41"/>
      <c r="AK168" s="30">
        <f t="shared" si="367"/>
        <v>0</v>
      </c>
      <c r="AL168" s="36"/>
      <c r="AM168" s="33">
        <f t="shared" si="368"/>
        <v>0</v>
      </c>
      <c r="AN168" s="36">
        <v>0</v>
      </c>
      <c r="AO168" s="30">
        <f t="shared" si="369"/>
        <v>0</v>
      </c>
      <c r="AP168" s="36">
        <v>0</v>
      </c>
      <c r="AQ168" s="30">
        <f t="shared" si="370"/>
        <v>0</v>
      </c>
      <c r="AR168" s="36"/>
      <c r="AS168" s="30">
        <f t="shared" si="371"/>
        <v>0</v>
      </c>
      <c r="AT168" s="36"/>
      <c r="AU168" s="30">
        <f t="shared" si="372"/>
        <v>0</v>
      </c>
      <c r="AV168" s="36"/>
      <c r="AW168" s="30">
        <f t="shared" si="373"/>
        <v>0</v>
      </c>
      <c r="AX168" s="36">
        <v>0</v>
      </c>
      <c r="AY168" s="30">
        <f t="shared" si="374"/>
        <v>0</v>
      </c>
      <c r="AZ168" s="36">
        <v>0</v>
      </c>
      <c r="BA168" s="30">
        <f t="shared" si="375"/>
        <v>0</v>
      </c>
      <c r="BB168" s="36">
        <v>0</v>
      </c>
      <c r="BC168" s="30">
        <f t="shared" si="376"/>
        <v>0</v>
      </c>
      <c r="BD168" s="36">
        <v>0</v>
      </c>
      <c r="BE168" s="30">
        <f t="shared" si="377"/>
        <v>0</v>
      </c>
      <c r="BF168" s="36">
        <v>0</v>
      </c>
      <c r="BG168" s="30">
        <f t="shared" si="378"/>
        <v>0</v>
      </c>
      <c r="BH168" s="36"/>
      <c r="BI168" s="30">
        <f t="shared" si="379"/>
        <v>0</v>
      </c>
      <c r="BJ168" s="36">
        <v>0</v>
      </c>
      <c r="BK168" s="30">
        <f t="shared" si="380"/>
        <v>0</v>
      </c>
      <c r="BL168" s="36">
        <v>0</v>
      </c>
      <c r="BM168" s="30">
        <f t="shared" si="381"/>
        <v>0</v>
      </c>
      <c r="BN168" s="48">
        <v>0</v>
      </c>
      <c r="BO168" s="30">
        <f t="shared" si="382"/>
        <v>0</v>
      </c>
      <c r="BP168" s="36">
        <v>0</v>
      </c>
      <c r="BQ168" s="30">
        <f t="shared" si="383"/>
        <v>0</v>
      </c>
      <c r="BR168" s="36">
        <v>0</v>
      </c>
      <c r="BS168" s="30">
        <f t="shared" si="384"/>
        <v>0</v>
      </c>
      <c r="BT168" s="36">
        <v>0</v>
      </c>
      <c r="BU168" s="30">
        <f t="shared" si="385"/>
        <v>0</v>
      </c>
      <c r="BV168" s="36">
        <v>0</v>
      </c>
      <c r="BW168" s="30">
        <f t="shared" si="386"/>
        <v>0</v>
      </c>
      <c r="BX168" s="36"/>
      <c r="BY168" s="30">
        <f t="shared" si="387"/>
        <v>0</v>
      </c>
      <c r="BZ168" s="36">
        <v>0</v>
      </c>
      <c r="CA168" s="30">
        <f t="shared" si="388"/>
        <v>0</v>
      </c>
      <c r="CB168" s="36">
        <v>0</v>
      </c>
      <c r="CC168" s="30">
        <f t="shared" si="389"/>
        <v>0</v>
      </c>
      <c r="CD168" s="36">
        <v>0</v>
      </c>
      <c r="CE168" s="30">
        <f t="shared" si="390"/>
        <v>0</v>
      </c>
      <c r="CF168" s="36">
        <v>0</v>
      </c>
      <c r="CG168" s="30">
        <f t="shared" si="391"/>
        <v>0</v>
      </c>
      <c r="CH168" s="36"/>
      <c r="CI168" s="30">
        <f t="shared" si="392"/>
        <v>0</v>
      </c>
      <c r="CJ168" s="36"/>
      <c r="CK168" s="30">
        <f t="shared" si="393"/>
        <v>0</v>
      </c>
      <c r="CL168" s="36">
        <v>0</v>
      </c>
      <c r="CM168" s="30">
        <f t="shared" si="394"/>
        <v>0</v>
      </c>
      <c r="CN168" s="36">
        <v>0</v>
      </c>
      <c r="CO168" s="30">
        <f t="shared" si="395"/>
        <v>0</v>
      </c>
      <c r="CP168" s="36">
        <v>0</v>
      </c>
      <c r="CQ168" s="30">
        <f t="shared" si="396"/>
        <v>0</v>
      </c>
      <c r="CR168" s="33"/>
      <c r="CS168" s="30">
        <f t="shared" si="397"/>
        <v>0</v>
      </c>
      <c r="CT168" s="33"/>
      <c r="CU168" s="30"/>
      <c r="CV168" s="85">
        <f t="shared" si="398"/>
        <v>0</v>
      </c>
      <c r="CW168" s="85">
        <f t="shared" si="398"/>
        <v>0</v>
      </c>
    </row>
    <row r="169" spans="1:101" s="4" customFormat="1" ht="30" x14ac:dyDescent="0.25">
      <c r="A169" s="43"/>
      <c r="B169" s="43">
        <v>121</v>
      </c>
      <c r="C169" s="159" t="s">
        <v>438</v>
      </c>
      <c r="D169" s="111" t="s">
        <v>278</v>
      </c>
      <c r="E169" s="112">
        <v>13520</v>
      </c>
      <c r="F169" s="28">
        <v>3.24</v>
      </c>
      <c r="G169" s="44">
        <v>1</v>
      </c>
      <c r="H169" s="112">
        <v>1.4</v>
      </c>
      <c r="I169" s="112">
        <v>1.68</v>
      </c>
      <c r="J169" s="112">
        <v>2.23</v>
      </c>
      <c r="K169" s="112">
        <v>2.57</v>
      </c>
      <c r="L169" s="52"/>
      <c r="M169" s="30">
        <f t="shared" si="355"/>
        <v>0</v>
      </c>
      <c r="N169" s="53"/>
      <c r="O169" s="30">
        <f t="shared" si="356"/>
        <v>0</v>
      </c>
      <c r="P169" s="53"/>
      <c r="Q169" s="30">
        <f t="shared" si="357"/>
        <v>0</v>
      </c>
      <c r="R169" s="53"/>
      <c r="S169" s="30">
        <f t="shared" si="358"/>
        <v>0</v>
      </c>
      <c r="T169" s="53"/>
      <c r="U169" s="30">
        <f t="shared" si="359"/>
        <v>0</v>
      </c>
      <c r="V169" s="36"/>
      <c r="W169" s="33">
        <f t="shared" si="360"/>
        <v>0</v>
      </c>
      <c r="X169" s="41"/>
      <c r="Y169" s="30">
        <f t="shared" si="361"/>
        <v>0</v>
      </c>
      <c r="Z169" s="53"/>
      <c r="AA169" s="30">
        <f t="shared" si="362"/>
        <v>0</v>
      </c>
      <c r="AB169" s="53"/>
      <c r="AC169" s="30">
        <f t="shared" si="363"/>
        <v>0</v>
      </c>
      <c r="AD169" s="53"/>
      <c r="AE169" s="30">
        <f t="shared" si="364"/>
        <v>0</v>
      </c>
      <c r="AF169" s="53"/>
      <c r="AG169" s="30">
        <f t="shared" si="365"/>
        <v>0</v>
      </c>
      <c r="AH169" s="53"/>
      <c r="AI169" s="30">
        <f t="shared" si="366"/>
        <v>0</v>
      </c>
      <c r="AJ169" s="41"/>
      <c r="AK169" s="30">
        <f t="shared" si="367"/>
        <v>0</v>
      </c>
      <c r="AL169" s="53"/>
      <c r="AM169" s="33">
        <f t="shared" si="368"/>
        <v>0</v>
      </c>
      <c r="AN169" s="53"/>
      <c r="AO169" s="30">
        <f t="shared" si="369"/>
        <v>0</v>
      </c>
      <c r="AP169" s="53"/>
      <c r="AQ169" s="30">
        <f t="shared" si="370"/>
        <v>0</v>
      </c>
      <c r="AR169" s="53"/>
      <c r="AS169" s="30">
        <f t="shared" si="371"/>
        <v>0</v>
      </c>
      <c r="AT169" s="36"/>
      <c r="AU169" s="30">
        <f t="shared" si="372"/>
        <v>0</v>
      </c>
      <c r="AV169" s="36"/>
      <c r="AW169" s="30">
        <f t="shared" si="373"/>
        <v>0</v>
      </c>
      <c r="AX169" s="53"/>
      <c r="AY169" s="30">
        <f t="shared" si="374"/>
        <v>0</v>
      </c>
      <c r="AZ169" s="53"/>
      <c r="BA169" s="30">
        <f t="shared" si="375"/>
        <v>0</v>
      </c>
      <c r="BB169" s="53"/>
      <c r="BC169" s="30">
        <f t="shared" si="376"/>
        <v>0</v>
      </c>
      <c r="BD169" s="53"/>
      <c r="BE169" s="30">
        <f t="shared" si="377"/>
        <v>0</v>
      </c>
      <c r="BF169" s="53"/>
      <c r="BG169" s="30">
        <f t="shared" si="378"/>
        <v>0</v>
      </c>
      <c r="BH169" s="36"/>
      <c r="BI169" s="30">
        <f t="shared" si="379"/>
        <v>0</v>
      </c>
      <c r="BJ169" s="53"/>
      <c r="BK169" s="30">
        <f t="shared" si="380"/>
        <v>0</v>
      </c>
      <c r="BL169" s="53"/>
      <c r="BM169" s="30">
        <f t="shared" si="381"/>
        <v>0</v>
      </c>
      <c r="BN169" s="54"/>
      <c r="BO169" s="30">
        <f t="shared" si="382"/>
        <v>0</v>
      </c>
      <c r="BP169" s="53"/>
      <c r="BQ169" s="30">
        <f t="shared" si="383"/>
        <v>0</v>
      </c>
      <c r="BR169" s="53"/>
      <c r="BS169" s="30">
        <f t="shared" si="384"/>
        <v>0</v>
      </c>
      <c r="BT169" s="53"/>
      <c r="BU169" s="30">
        <f t="shared" si="385"/>
        <v>0</v>
      </c>
      <c r="BV169" s="53"/>
      <c r="BW169" s="30">
        <f t="shared" si="386"/>
        <v>0</v>
      </c>
      <c r="BX169" s="53"/>
      <c r="BY169" s="30">
        <f t="shared" si="387"/>
        <v>0</v>
      </c>
      <c r="BZ169" s="53"/>
      <c r="CA169" s="30">
        <f t="shared" si="388"/>
        <v>0</v>
      </c>
      <c r="CB169" s="53"/>
      <c r="CC169" s="30">
        <f t="shared" si="389"/>
        <v>0</v>
      </c>
      <c r="CD169" s="53"/>
      <c r="CE169" s="30">
        <f t="shared" si="390"/>
        <v>0</v>
      </c>
      <c r="CF169" s="53"/>
      <c r="CG169" s="30">
        <f t="shared" si="391"/>
        <v>0</v>
      </c>
      <c r="CH169" s="36"/>
      <c r="CI169" s="30">
        <f t="shared" si="392"/>
        <v>0</v>
      </c>
      <c r="CJ169" s="36"/>
      <c r="CK169" s="30">
        <f t="shared" si="393"/>
        <v>0</v>
      </c>
      <c r="CL169" s="53"/>
      <c r="CM169" s="30">
        <f t="shared" si="394"/>
        <v>0</v>
      </c>
      <c r="CN169" s="53"/>
      <c r="CO169" s="30">
        <f t="shared" si="395"/>
        <v>0</v>
      </c>
      <c r="CP169" s="53"/>
      <c r="CQ169" s="30">
        <f t="shared" si="396"/>
        <v>0</v>
      </c>
      <c r="CR169" s="33"/>
      <c r="CS169" s="30">
        <f t="shared" si="397"/>
        <v>0</v>
      </c>
      <c r="CT169" s="33"/>
      <c r="CU169" s="30"/>
      <c r="CV169" s="85">
        <f t="shared" si="398"/>
        <v>0</v>
      </c>
      <c r="CW169" s="85">
        <f t="shared" si="398"/>
        <v>0</v>
      </c>
    </row>
    <row r="170" spans="1:101" s="4" customFormat="1" ht="30" x14ac:dyDescent="0.25">
      <c r="A170" s="43"/>
      <c r="B170" s="43">
        <v>122</v>
      </c>
      <c r="C170" s="159" t="s">
        <v>439</v>
      </c>
      <c r="D170" s="111" t="s">
        <v>279</v>
      </c>
      <c r="E170" s="112">
        <v>13520</v>
      </c>
      <c r="F170" s="28">
        <v>1.7</v>
      </c>
      <c r="G170" s="44">
        <v>1</v>
      </c>
      <c r="H170" s="112">
        <v>1.4</v>
      </c>
      <c r="I170" s="112">
        <v>1.68</v>
      </c>
      <c r="J170" s="112">
        <v>2.23</v>
      </c>
      <c r="K170" s="112">
        <v>2.57</v>
      </c>
      <c r="L170" s="55"/>
      <c r="M170" s="30">
        <f t="shared" si="355"/>
        <v>0</v>
      </c>
      <c r="N170" s="56"/>
      <c r="O170" s="30">
        <f t="shared" si="356"/>
        <v>0</v>
      </c>
      <c r="P170" s="56"/>
      <c r="Q170" s="30">
        <f t="shared" si="357"/>
        <v>0</v>
      </c>
      <c r="R170" s="56"/>
      <c r="S170" s="30">
        <f t="shared" si="358"/>
        <v>0</v>
      </c>
      <c r="T170" s="56"/>
      <c r="U170" s="30">
        <f t="shared" si="359"/>
        <v>0</v>
      </c>
      <c r="V170" s="31"/>
      <c r="W170" s="33">
        <f t="shared" si="360"/>
        <v>0</v>
      </c>
      <c r="X170" s="34"/>
      <c r="Y170" s="30">
        <f t="shared" si="361"/>
        <v>0</v>
      </c>
      <c r="Z170" s="56"/>
      <c r="AA170" s="30">
        <f t="shared" si="362"/>
        <v>0</v>
      </c>
      <c r="AB170" s="56"/>
      <c r="AC170" s="30">
        <f t="shared" si="363"/>
        <v>0</v>
      </c>
      <c r="AD170" s="56"/>
      <c r="AE170" s="30">
        <f t="shared" si="364"/>
        <v>0</v>
      </c>
      <c r="AF170" s="56"/>
      <c r="AG170" s="30">
        <f t="shared" si="365"/>
        <v>0</v>
      </c>
      <c r="AH170" s="56"/>
      <c r="AI170" s="30">
        <f t="shared" si="366"/>
        <v>0</v>
      </c>
      <c r="AJ170" s="34"/>
      <c r="AK170" s="30">
        <f t="shared" si="367"/>
        <v>0</v>
      </c>
      <c r="AL170" s="56"/>
      <c r="AM170" s="33">
        <f t="shared" si="368"/>
        <v>0</v>
      </c>
      <c r="AN170" s="56"/>
      <c r="AO170" s="30">
        <f t="shared" si="369"/>
        <v>0</v>
      </c>
      <c r="AP170" s="56"/>
      <c r="AQ170" s="30">
        <f t="shared" si="370"/>
        <v>0</v>
      </c>
      <c r="AR170" s="56"/>
      <c r="AS170" s="30">
        <f t="shared" si="371"/>
        <v>0</v>
      </c>
      <c r="AT170" s="31"/>
      <c r="AU170" s="30">
        <f t="shared" si="372"/>
        <v>0</v>
      </c>
      <c r="AV170" s="31"/>
      <c r="AW170" s="30">
        <f t="shared" si="373"/>
        <v>0</v>
      </c>
      <c r="AX170" s="56"/>
      <c r="AY170" s="30">
        <f t="shared" si="374"/>
        <v>0</v>
      </c>
      <c r="AZ170" s="56"/>
      <c r="BA170" s="30">
        <f t="shared" si="375"/>
        <v>0</v>
      </c>
      <c r="BB170" s="56"/>
      <c r="BC170" s="30">
        <f t="shared" si="376"/>
        <v>0</v>
      </c>
      <c r="BD170" s="56"/>
      <c r="BE170" s="30">
        <f t="shared" si="377"/>
        <v>0</v>
      </c>
      <c r="BF170" s="56"/>
      <c r="BG170" s="30">
        <f t="shared" si="378"/>
        <v>0</v>
      </c>
      <c r="BH170" s="31"/>
      <c r="BI170" s="30">
        <f t="shared" si="379"/>
        <v>0</v>
      </c>
      <c r="BJ170" s="56"/>
      <c r="BK170" s="30">
        <f t="shared" si="380"/>
        <v>0</v>
      </c>
      <c r="BL170" s="53"/>
      <c r="BM170" s="30">
        <f t="shared" si="381"/>
        <v>0</v>
      </c>
      <c r="BN170" s="54"/>
      <c r="BO170" s="30">
        <f t="shared" si="382"/>
        <v>0</v>
      </c>
      <c r="BP170" s="56"/>
      <c r="BQ170" s="30">
        <f t="shared" si="383"/>
        <v>0</v>
      </c>
      <c r="BR170" s="56"/>
      <c r="BS170" s="30">
        <f t="shared" si="384"/>
        <v>0</v>
      </c>
      <c r="BT170" s="53"/>
      <c r="BU170" s="30">
        <f t="shared" si="385"/>
        <v>0</v>
      </c>
      <c r="BV170" s="56"/>
      <c r="BW170" s="30">
        <f t="shared" si="386"/>
        <v>0</v>
      </c>
      <c r="BX170" s="56"/>
      <c r="BY170" s="30">
        <f t="shared" si="387"/>
        <v>0</v>
      </c>
      <c r="BZ170" s="56"/>
      <c r="CA170" s="30">
        <f t="shared" si="388"/>
        <v>0</v>
      </c>
      <c r="CB170" s="56"/>
      <c r="CC170" s="30">
        <f t="shared" si="389"/>
        <v>0</v>
      </c>
      <c r="CD170" s="56"/>
      <c r="CE170" s="30">
        <f t="shared" si="390"/>
        <v>0</v>
      </c>
      <c r="CF170" s="56"/>
      <c r="CG170" s="30">
        <f t="shared" si="391"/>
        <v>0</v>
      </c>
      <c r="CH170" s="31"/>
      <c r="CI170" s="30">
        <f t="shared" si="392"/>
        <v>0</v>
      </c>
      <c r="CJ170" s="31"/>
      <c r="CK170" s="30">
        <f t="shared" si="393"/>
        <v>0</v>
      </c>
      <c r="CL170" s="56"/>
      <c r="CM170" s="30">
        <f t="shared" si="394"/>
        <v>0</v>
      </c>
      <c r="CN170" s="56"/>
      <c r="CO170" s="30">
        <f t="shared" si="395"/>
        <v>0</v>
      </c>
      <c r="CP170" s="56"/>
      <c r="CQ170" s="30">
        <f t="shared" si="396"/>
        <v>0</v>
      </c>
      <c r="CR170" s="32"/>
      <c r="CS170" s="30">
        <f t="shared" si="397"/>
        <v>0</v>
      </c>
      <c r="CT170" s="33"/>
      <c r="CU170" s="30"/>
      <c r="CV170" s="85">
        <f t="shared" si="398"/>
        <v>0</v>
      </c>
      <c r="CW170" s="85">
        <f t="shared" si="398"/>
        <v>0</v>
      </c>
    </row>
    <row r="171" spans="1:101" s="4" customFormat="1" ht="30" x14ac:dyDescent="0.25">
      <c r="A171" s="43"/>
      <c r="B171" s="43">
        <v>123</v>
      </c>
      <c r="C171" s="159" t="s">
        <v>440</v>
      </c>
      <c r="D171" s="115" t="s">
        <v>280</v>
      </c>
      <c r="E171" s="112">
        <v>13520</v>
      </c>
      <c r="F171" s="28">
        <v>2.06</v>
      </c>
      <c r="G171" s="44">
        <v>1</v>
      </c>
      <c r="H171" s="112">
        <v>1.4</v>
      </c>
      <c r="I171" s="112">
        <v>1.68</v>
      </c>
      <c r="J171" s="112">
        <v>2.23</v>
      </c>
      <c r="K171" s="112">
        <v>2.57</v>
      </c>
      <c r="L171" s="40">
        <v>0</v>
      </c>
      <c r="M171" s="30">
        <f t="shared" si="355"/>
        <v>0</v>
      </c>
      <c r="N171" s="36">
        <v>0</v>
      </c>
      <c r="O171" s="30">
        <f t="shared" si="356"/>
        <v>0</v>
      </c>
      <c r="P171" s="36">
        <v>0</v>
      </c>
      <c r="Q171" s="30">
        <f t="shared" si="357"/>
        <v>0</v>
      </c>
      <c r="R171" s="36">
        <v>0</v>
      </c>
      <c r="S171" s="30">
        <f t="shared" si="358"/>
        <v>0</v>
      </c>
      <c r="T171" s="36">
        <v>0</v>
      </c>
      <c r="U171" s="30">
        <f t="shared" si="359"/>
        <v>0</v>
      </c>
      <c r="V171" s="36"/>
      <c r="W171" s="33">
        <f t="shared" si="360"/>
        <v>0</v>
      </c>
      <c r="X171" s="41"/>
      <c r="Y171" s="30">
        <f t="shared" si="361"/>
        <v>0</v>
      </c>
      <c r="Z171" s="36">
        <v>0</v>
      </c>
      <c r="AA171" s="30">
        <f t="shared" si="362"/>
        <v>0</v>
      </c>
      <c r="AB171" s="36">
        <v>0</v>
      </c>
      <c r="AC171" s="30">
        <f t="shared" si="363"/>
        <v>0</v>
      </c>
      <c r="AD171" s="36">
        <v>0</v>
      </c>
      <c r="AE171" s="30">
        <f t="shared" si="364"/>
        <v>0</v>
      </c>
      <c r="AF171" s="36">
        <v>0</v>
      </c>
      <c r="AG171" s="30">
        <f t="shared" si="365"/>
        <v>0</v>
      </c>
      <c r="AH171" s="36">
        <v>0</v>
      </c>
      <c r="AI171" s="30">
        <f t="shared" si="366"/>
        <v>0</v>
      </c>
      <c r="AJ171" s="41"/>
      <c r="AK171" s="30">
        <f t="shared" si="367"/>
        <v>0</v>
      </c>
      <c r="AL171" s="36"/>
      <c r="AM171" s="33">
        <f t="shared" si="368"/>
        <v>0</v>
      </c>
      <c r="AN171" s="36">
        <v>0</v>
      </c>
      <c r="AO171" s="30">
        <f t="shared" si="369"/>
        <v>0</v>
      </c>
      <c r="AP171" s="36">
        <v>0</v>
      </c>
      <c r="AQ171" s="30">
        <f t="shared" si="370"/>
        <v>0</v>
      </c>
      <c r="AR171" s="36"/>
      <c r="AS171" s="30">
        <f t="shared" si="371"/>
        <v>0</v>
      </c>
      <c r="AT171" s="36"/>
      <c r="AU171" s="30">
        <f t="shared" si="372"/>
        <v>0</v>
      </c>
      <c r="AV171" s="36"/>
      <c r="AW171" s="30">
        <f t="shared" si="373"/>
        <v>0</v>
      </c>
      <c r="AX171" s="36">
        <v>0</v>
      </c>
      <c r="AY171" s="30">
        <f t="shared" si="374"/>
        <v>0</v>
      </c>
      <c r="AZ171" s="36">
        <v>0</v>
      </c>
      <c r="BA171" s="30">
        <f t="shared" si="375"/>
        <v>0</v>
      </c>
      <c r="BB171" s="36">
        <v>0</v>
      </c>
      <c r="BC171" s="30">
        <f t="shared" si="376"/>
        <v>0</v>
      </c>
      <c r="BD171" s="36">
        <v>0</v>
      </c>
      <c r="BE171" s="30">
        <f t="shared" si="377"/>
        <v>0</v>
      </c>
      <c r="BF171" s="36">
        <v>0</v>
      </c>
      <c r="BG171" s="30">
        <f t="shared" si="378"/>
        <v>0</v>
      </c>
      <c r="BH171" s="36"/>
      <c r="BI171" s="30">
        <f t="shared" si="379"/>
        <v>0</v>
      </c>
      <c r="BJ171" s="36">
        <v>0</v>
      </c>
      <c r="BK171" s="30">
        <f t="shared" si="380"/>
        <v>0</v>
      </c>
      <c r="BL171" s="36">
        <v>0</v>
      </c>
      <c r="BM171" s="30">
        <f t="shared" si="381"/>
        <v>0</v>
      </c>
      <c r="BN171" s="48">
        <v>0</v>
      </c>
      <c r="BO171" s="30">
        <f t="shared" si="382"/>
        <v>0</v>
      </c>
      <c r="BP171" s="36">
        <v>0</v>
      </c>
      <c r="BQ171" s="30">
        <f t="shared" si="383"/>
        <v>0</v>
      </c>
      <c r="BR171" s="36">
        <v>0</v>
      </c>
      <c r="BS171" s="30">
        <f t="shared" si="384"/>
        <v>0</v>
      </c>
      <c r="BT171" s="36">
        <v>0</v>
      </c>
      <c r="BU171" s="30">
        <f t="shared" si="385"/>
        <v>0</v>
      </c>
      <c r="BV171" s="36">
        <v>0</v>
      </c>
      <c r="BW171" s="30">
        <f t="shared" si="386"/>
        <v>0</v>
      </c>
      <c r="BX171" s="36"/>
      <c r="BY171" s="30">
        <f t="shared" si="387"/>
        <v>0</v>
      </c>
      <c r="BZ171" s="36">
        <v>0</v>
      </c>
      <c r="CA171" s="30">
        <f t="shared" si="388"/>
        <v>0</v>
      </c>
      <c r="CB171" s="36">
        <v>0</v>
      </c>
      <c r="CC171" s="30">
        <f t="shared" si="389"/>
        <v>0</v>
      </c>
      <c r="CD171" s="36">
        <v>0</v>
      </c>
      <c r="CE171" s="30">
        <f t="shared" si="390"/>
        <v>0</v>
      </c>
      <c r="CF171" s="36">
        <v>0</v>
      </c>
      <c r="CG171" s="30">
        <f t="shared" si="391"/>
        <v>0</v>
      </c>
      <c r="CH171" s="36"/>
      <c r="CI171" s="30">
        <f t="shared" si="392"/>
        <v>0</v>
      </c>
      <c r="CJ171" s="36"/>
      <c r="CK171" s="30">
        <f t="shared" si="393"/>
        <v>0</v>
      </c>
      <c r="CL171" s="36">
        <v>0</v>
      </c>
      <c r="CM171" s="30">
        <f t="shared" si="394"/>
        <v>0</v>
      </c>
      <c r="CN171" s="36">
        <v>0</v>
      </c>
      <c r="CO171" s="30">
        <f t="shared" si="395"/>
        <v>0</v>
      </c>
      <c r="CP171" s="36">
        <v>0</v>
      </c>
      <c r="CQ171" s="30">
        <f t="shared" si="396"/>
        <v>0</v>
      </c>
      <c r="CR171" s="33"/>
      <c r="CS171" s="30">
        <f t="shared" si="397"/>
        <v>0</v>
      </c>
      <c r="CT171" s="33"/>
      <c r="CU171" s="30"/>
      <c r="CV171" s="85">
        <f t="shared" si="398"/>
        <v>0</v>
      </c>
      <c r="CW171" s="85">
        <f t="shared" si="398"/>
        <v>0</v>
      </c>
    </row>
    <row r="172" spans="1:101" s="4" customFormat="1" ht="30" x14ac:dyDescent="0.25">
      <c r="A172" s="43"/>
      <c r="B172" s="43">
        <v>124</v>
      </c>
      <c r="C172" s="159" t="s">
        <v>441</v>
      </c>
      <c r="D172" s="115" t="s">
        <v>281</v>
      </c>
      <c r="E172" s="112">
        <v>13520</v>
      </c>
      <c r="F172" s="28">
        <v>2.17</v>
      </c>
      <c r="G172" s="44">
        <v>1</v>
      </c>
      <c r="H172" s="112">
        <v>1.4</v>
      </c>
      <c r="I172" s="112">
        <v>1.68</v>
      </c>
      <c r="J172" s="112">
        <v>2.23</v>
      </c>
      <c r="K172" s="112">
        <v>2.57</v>
      </c>
      <c r="L172" s="40">
        <v>0</v>
      </c>
      <c r="M172" s="30">
        <f t="shared" si="355"/>
        <v>0</v>
      </c>
      <c r="N172" s="36">
        <v>0</v>
      </c>
      <c r="O172" s="30">
        <f t="shared" si="356"/>
        <v>0</v>
      </c>
      <c r="P172" s="36">
        <v>0</v>
      </c>
      <c r="Q172" s="30">
        <f t="shared" si="357"/>
        <v>0</v>
      </c>
      <c r="R172" s="36">
        <v>0</v>
      </c>
      <c r="S172" s="30">
        <f t="shared" si="358"/>
        <v>0</v>
      </c>
      <c r="T172" s="36">
        <v>0</v>
      </c>
      <c r="U172" s="30">
        <f t="shared" si="359"/>
        <v>0</v>
      </c>
      <c r="V172" s="36"/>
      <c r="W172" s="33">
        <f t="shared" si="360"/>
        <v>0</v>
      </c>
      <c r="X172" s="41"/>
      <c r="Y172" s="30">
        <f t="shared" si="361"/>
        <v>0</v>
      </c>
      <c r="Z172" s="36">
        <v>0</v>
      </c>
      <c r="AA172" s="30">
        <f t="shared" si="362"/>
        <v>0</v>
      </c>
      <c r="AB172" s="36">
        <v>0</v>
      </c>
      <c r="AC172" s="30">
        <f t="shared" si="363"/>
        <v>0</v>
      </c>
      <c r="AD172" s="36">
        <v>0</v>
      </c>
      <c r="AE172" s="30">
        <f t="shared" si="364"/>
        <v>0</v>
      </c>
      <c r="AF172" s="36">
        <v>0</v>
      </c>
      <c r="AG172" s="30">
        <f t="shared" si="365"/>
        <v>0</v>
      </c>
      <c r="AH172" s="36">
        <v>0</v>
      </c>
      <c r="AI172" s="30">
        <f t="shared" si="366"/>
        <v>0</v>
      </c>
      <c r="AJ172" s="41"/>
      <c r="AK172" s="30">
        <f t="shared" si="367"/>
        <v>0</v>
      </c>
      <c r="AL172" s="36"/>
      <c r="AM172" s="33">
        <f t="shared" si="368"/>
        <v>0</v>
      </c>
      <c r="AN172" s="36">
        <v>0</v>
      </c>
      <c r="AO172" s="30">
        <f t="shared" si="369"/>
        <v>0</v>
      </c>
      <c r="AP172" s="36">
        <v>0</v>
      </c>
      <c r="AQ172" s="30">
        <f t="shared" si="370"/>
        <v>0</v>
      </c>
      <c r="AR172" s="36"/>
      <c r="AS172" s="30">
        <f t="shared" si="371"/>
        <v>0</v>
      </c>
      <c r="AT172" s="36"/>
      <c r="AU172" s="30">
        <f t="shared" si="372"/>
        <v>0</v>
      </c>
      <c r="AV172" s="36"/>
      <c r="AW172" s="30">
        <f t="shared" si="373"/>
        <v>0</v>
      </c>
      <c r="AX172" s="36">
        <v>0</v>
      </c>
      <c r="AY172" s="30">
        <f t="shared" si="374"/>
        <v>0</v>
      </c>
      <c r="AZ172" s="36">
        <v>0</v>
      </c>
      <c r="BA172" s="30">
        <f t="shared" si="375"/>
        <v>0</v>
      </c>
      <c r="BB172" s="36">
        <v>0</v>
      </c>
      <c r="BC172" s="30">
        <f t="shared" si="376"/>
        <v>0</v>
      </c>
      <c r="BD172" s="36">
        <v>0</v>
      </c>
      <c r="BE172" s="30">
        <f t="shared" si="377"/>
        <v>0</v>
      </c>
      <c r="BF172" s="36">
        <v>0</v>
      </c>
      <c r="BG172" s="30">
        <f t="shared" si="378"/>
        <v>0</v>
      </c>
      <c r="BH172" s="36"/>
      <c r="BI172" s="30">
        <f t="shared" si="379"/>
        <v>0</v>
      </c>
      <c r="BJ172" s="36">
        <v>0</v>
      </c>
      <c r="BK172" s="30">
        <f t="shared" si="380"/>
        <v>0</v>
      </c>
      <c r="BL172" s="36">
        <v>0</v>
      </c>
      <c r="BM172" s="30">
        <f t="shared" si="381"/>
        <v>0</v>
      </c>
      <c r="BN172" s="48">
        <v>0</v>
      </c>
      <c r="BO172" s="30">
        <f t="shared" si="382"/>
        <v>0</v>
      </c>
      <c r="BP172" s="36">
        <v>0</v>
      </c>
      <c r="BQ172" s="30">
        <f t="shared" si="383"/>
        <v>0</v>
      </c>
      <c r="BR172" s="36">
        <v>0</v>
      </c>
      <c r="BS172" s="30">
        <f t="shared" si="384"/>
        <v>0</v>
      </c>
      <c r="BT172" s="36">
        <v>0</v>
      </c>
      <c r="BU172" s="30">
        <f t="shared" si="385"/>
        <v>0</v>
      </c>
      <c r="BV172" s="36">
        <v>0</v>
      </c>
      <c r="BW172" s="30">
        <f t="shared" si="386"/>
        <v>0</v>
      </c>
      <c r="BX172" s="36">
        <v>3</v>
      </c>
      <c r="BY172" s="30">
        <f t="shared" si="387"/>
        <v>147865.53599999999</v>
      </c>
      <c r="BZ172" s="36">
        <v>0</v>
      </c>
      <c r="CA172" s="30">
        <f t="shared" si="388"/>
        <v>0</v>
      </c>
      <c r="CB172" s="36">
        <v>0</v>
      </c>
      <c r="CC172" s="30">
        <f t="shared" si="389"/>
        <v>0</v>
      </c>
      <c r="CD172" s="36">
        <v>0</v>
      </c>
      <c r="CE172" s="30">
        <f t="shared" si="390"/>
        <v>0</v>
      </c>
      <c r="CF172" s="36">
        <v>0</v>
      </c>
      <c r="CG172" s="30">
        <f t="shared" si="391"/>
        <v>0</v>
      </c>
      <c r="CH172" s="36"/>
      <c r="CI172" s="30">
        <f t="shared" si="392"/>
        <v>0</v>
      </c>
      <c r="CJ172" s="36"/>
      <c r="CK172" s="30">
        <f t="shared" si="393"/>
        <v>0</v>
      </c>
      <c r="CL172" s="36">
        <v>0</v>
      </c>
      <c r="CM172" s="30">
        <f t="shared" si="394"/>
        <v>0</v>
      </c>
      <c r="CN172" s="36">
        <v>0</v>
      </c>
      <c r="CO172" s="30">
        <f t="shared" si="395"/>
        <v>0</v>
      </c>
      <c r="CP172" s="36">
        <v>0</v>
      </c>
      <c r="CQ172" s="30">
        <f t="shared" si="396"/>
        <v>0</v>
      </c>
      <c r="CR172" s="33"/>
      <c r="CS172" s="30">
        <f t="shared" si="397"/>
        <v>0</v>
      </c>
      <c r="CT172" s="33"/>
      <c r="CU172" s="30"/>
      <c r="CV172" s="85">
        <f t="shared" si="398"/>
        <v>3</v>
      </c>
      <c r="CW172" s="85">
        <f t="shared" si="398"/>
        <v>147865.53599999999</v>
      </c>
    </row>
    <row r="173" spans="1:101" s="83" customFormat="1" x14ac:dyDescent="0.25">
      <c r="A173" s="80">
        <v>33</v>
      </c>
      <c r="B173" s="80"/>
      <c r="C173" s="160"/>
      <c r="D173" s="110" t="s">
        <v>282</v>
      </c>
      <c r="E173" s="112">
        <v>13520</v>
      </c>
      <c r="F173" s="45">
        <v>1.1000000000000001</v>
      </c>
      <c r="G173" s="26">
        <v>1</v>
      </c>
      <c r="H173" s="119">
        <v>1.4</v>
      </c>
      <c r="I173" s="119">
        <v>1.68</v>
      </c>
      <c r="J173" s="119">
        <v>2.23</v>
      </c>
      <c r="K173" s="119">
        <v>2.57</v>
      </c>
      <c r="L173" s="46">
        <f>L174</f>
        <v>0</v>
      </c>
      <c r="M173" s="46">
        <f t="shared" ref="M173:BX173" si="399">M174</f>
        <v>0</v>
      </c>
      <c r="N173" s="46">
        <f t="shared" si="399"/>
        <v>0</v>
      </c>
      <c r="O173" s="46">
        <f t="shared" si="399"/>
        <v>0</v>
      </c>
      <c r="P173" s="46">
        <f t="shared" si="399"/>
        <v>0</v>
      </c>
      <c r="Q173" s="46">
        <f t="shared" si="399"/>
        <v>0</v>
      </c>
      <c r="R173" s="46">
        <f t="shared" si="399"/>
        <v>0</v>
      </c>
      <c r="S173" s="46">
        <f t="shared" si="399"/>
        <v>0</v>
      </c>
      <c r="T173" s="46">
        <f t="shared" si="399"/>
        <v>0</v>
      </c>
      <c r="U173" s="46">
        <f t="shared" si="399"/>
        <v>0</v>
      </c>
      <c r="V173" s="46">
        <f t="shared" si="399"/>
        <v>0</v>
      </c>
      <c r="W173" s="46">
        <f t="shared" si="399"/>
        <v>0</v>
      </c>
      <c r="X173" s="46">
        <f t="shared" si="399"/>
        <v>0</v>
      </c>
      <c r="Y173" s="46">
        <f t="shared" si="399"/>
        <v>0</v>
      </c>
      <c r="Z173" s="46">
        <f t="shared" si="399"/>
        <v>0</v>
      </c>
      <c r="AA173" s="46">
        <f t="shared" si="399"/>
        <v>0</v>
      </c>
      <c r="AB173" s="46">
        <f t="shared" si="399"/>
        <v>0</v>
      </c>
      <c r="AC173" s="46">
        <f t="shared" si="399"/>
        <v>0</v>
      </c>
      <c r="AD173" s="46">
        <f t="shared" si="399"/>
        <v>0</v>
      </c>
      <c r="AE173" s="46">
        <f t="shared" si="399"/>
        <v>0</v>
      </c>
      <c r="AF173" s="46">
        <f t="shared" si="399"/>
        <v>0</v>
      </c>
      <c r="AG173" s="46">
        <f t="shared" si="399"/>
        <v>0</v>
      </c>
      <c r="AH173" s="46">
        <f t="shared" si="399"/>
        <v>10</v>
      </c>
      <c r="AI173" s="46">
        <f t="shared" si="399"/>
        <v>249849.59999999998</v>
      </c>
      <c r="AJ173" s="46">
        <f t="shared" si="399"/>
        <v>0</v>
      </c>
      <c r="AK173" s="46">
        <f t="shared" si="399"/>
        <v>0</v>
      </c>
      <c r="AL173" s="46">
        <f t="shared" si="399"/>
        <v>0</v>
      </c>
      <c r="AM173" s="46">
        <f t="shared" si="399"/>
        <v>0</v>
      </c>
      <c r="AN173" s="46">
        <f t="shared" si="399"/>
        <v>0</v>
      </c>
      <c r="AO173" s="46">
        <f t="shared" si="399"/>
        <v>0</v>
      </c>
      <c r="AP173" s="46">
        <f t="shared" si="399"/>
        <v>0</v>
      </c>
      <c r="AQ173" s="46">
        <f t="shared" si="399"/>
        <v>0</v>
      </c>
      <c r="AR173" s="46">
        <f t="shared" si="399"/>
        <v>0</v>
      </c>
      <c r="AS173" s="46">
        <f t="shared" si="399"/>
        <v>0</v>
      </c>
      <c r="AT173" s="46">
        <f t="shared" si="399"/>
        <v>0</v>
      </c>
      <c r="AU173" s="46">
        <f t="shared" si="399"/>
        <v>0</v>
      </c>
      <c r="AV173" s="46">
        <f t="shared" si="399"/>
        <v>0</v>
      </c>
      <c r="AW173" s="46">
        <f t="shared" si="399"/>
        <v>0</v>
      </c>
      <c r="AX173" s="46">
        <f t="shared" si="399"/>
        <v>0</v>
      </c>
      <c r="AY173" s="46">
        <f t="shared" si="399"/>
        <v>0</v>
      </c>
      <c r="AZ173" s="46">
        <f t="shared" si="399"/>
        <v>0</v>
      </c>
      <c r="BA173" s="46">
        <f t="shared" si="399"/>
        <v>0</v>
      </c>
      <c r="BB173" s="46">
        <f t="shared" si="399"/>
        <v>0</v>
      </c>
      <c r="BC173" s="46">
        <f t="shared" si="399"/>
        <v>0</v>
      </c>
      <c r="BD173" s="46">
        <f t="shared" si="399"/>
        <v>0</v>
      </c>
      <c r="BE173" s="46">
        <f t="shared" si="399"/>
        <v>0</v>
      </c>
      <c r="BF173" s="46">
        <f t="shared" si="399"/>
        <v>0</v>
      </c>
      <c r="BG173" s="46">
        <f t="shared" si="399"/>
        <v>0</v>
      </c>
      <c r="BH173" s="46">
        <f t="shared" si="399"/>
        <v>0</v>
      </c>
      <c r="BI173" s="46">
        <f t="shared" si="399"/>
        <v>0</v>
      </c>
      <c r="BJ173" s="46">
        <f t="shared" si="399"/>
        <v>0</v>
      </c>
      <c r="BK173" s="46">
        <f t="shared" si="399"/>
        <v>0</v>
      </c>
      <c r="BL173" s="46">
        <f t="shared" si="399"/>
        <v>0</v>
      </c>
      <c r="BM173" s="46">
        <f t="shared" si="399"/>
        <v>0</v>
      </c>
      <c r="BN173" s="46">
        <f t="shared" si="399"/>
        <v>0</v>
      </c>
      <c r="BO173" s="46">
        <f t="shared" si="399"/>
        <v>0</v>
      </c>
      <c r="BP173" s="46">
        <f t="shared" si="399"/>
        <v>0</v>
      </c>
      <c r="BQ173" s="46">
        <f t="shared" si="399"/>
        <v>0</v>
      </c>
      <c r="BR173" s="46">
        <f t="shared" si="399"/>
        <v>0</v>
      </c>
      <c r="BS173" s="46">
        <f t="shared" si="399"/>
        <v>0</v>
      </c>
      <c r="BT173" s="46">
        <f t="shared" si="399"/>
        <v>0</v>
      </c>
      <c r="BU173" s="46">
        <f t="shared" si="399"/>
        <v>0</v>
      </c>
      <c r="BV173" s="46">
        <f t="shared" si="399"/>
        <v>0</v>
      </c>
      <c r="BW173" s="46">
        <f t="shared" si="399"/>
        <v>0</v>
      </c>
      <c r="BX173" s="46">
        <f t="shared" si="399"/>
        <v>0</v>
      </c>
      <c r="BY173" s="46">
        <f t="shared" ref="BY173:CW173" si="400">BY174</f>
        <v>0</v>
      </c>
      <c r="BZ173" s="46">
        <f t="shared" si="400"/>
        <v>3</v>
      </c>
      <c r="CA173" s="46">
        <f t="shared" si="400"/>
        <v>74954.87999999999</v>
      </c>
      <c r="CB173" s="46">
        <f t="shared" si="400"/>
        <v>0</v>
      </c>
      <c r="CC173" s="46">
        <f t="shared" si="400"/>
        <v>0</v>
      </c>
      <c r="CD173" s="46">
        <f t="shared" si="400"/>
        <v>0</v>
      </c>
      <c r="CE173" s="46">
        <f t="shared" si="400"/>
        <v>0</v>
      </c>
      <c r="CF173" s="46">
        <f t="shared" si="400"/>
        <v>0</v>
      </c>
      <c r="CG173" s="46">
        <f t="shared" si="400"/>
        <v>0</v>
      </c>
      <c r="CH173" s="46">
        <f t="shared" si="400"/>
        <v>0</v>
      </c>
      <c r="CI173" s="46">
        <f t="shared" si="400"/>
        <v>0</v>
      </c>
      <c r="CJ173" s="46">
        <f t="shared" si="400"/>
        <v>0</v>
      </c>
      <c r="CK173" s="46">
        <f t="shared" si="400"/>
        <v>0</v>
      </c>
      <c r="CL173" s="46">
        <f t="shared" si="400"/>
        <v>0</v>
      </c>
      <c r="CM173" s="46">
        <f t="shared" si="400"/>
        <v>0</v>
      </c>
      <c r="CN173" s="46">
        <f t="shared" si="400"/>
        <v>0</v>
      </c>
      <c r="CO173" s="46">
        <f t="shared" si="400"/>
        <v>0</v>
      </c>
      <c r="CP173" s="46">
        <f t="shared" si="400"/>
        <v>5</v>
      </c>
      <c r="CQ173" s="46">
        <f t="shared" si="400"/>
        <v>191105.19999999998</v>
      </c>
      <c r="CR173" s="46">
        <f t="shared" si="400"/>
        <v>0</v>
      </c>
      <c r="CS173" s="46">
        <f t="shared" si="400"/>
        <v>0</v>
      </c>
      <c r="CT173" s="46">
        <f t="shared" si="400"/>
        <v>0</v>
      </c>
      <c r="CU173" s="46">
        <f t="shared" si="400"/>
        <v>0</v>
      </c>
      <c r="CV173" s="46">
        <f t="shared" si="400"/>
        <v>18</v>
      </c>
      <c r="CW173" s="46">
        <f t="shared" si="400"/>
        <v>515909.67999999993</v>
      </c>
    </row>
    <row r="174" spans="1:101" s="4" customFormat="1" ht="30" x14ac:dyDescent="0.25">
      <c r="A174" s="43"/>
      <c r="B174" s="43">
        <v>125</v>
      </c>
      <c r="C174" s="159" t="s">
        <v>442</v>
      </c>
      <c r="D174" s="115" t="s">
        <v>283</v>
      </c>
      <c r="E174" s="112">
        <v>13520</v>
      </c>
      <c r="F174" s="28">
        <v>1.1000000000000001</v>
      </c>
      <c r="G174" s="44">
        <v>1</v>
      </c>
      <c r="H174" s="112">
        <v>1.4</v>
      </c>
      <c r="I174" s="112">
        <v>1.68</v>
      </c>
      <c r="J174" s="112">
        <v>2.23</v>
      </c>
      <c r="K174" s="112">
        <v>2.57</v>
      </c>
      <c r="L174" s="40">
        <v>0</v>
      </c>
      <c r="M174" s="30">
        <f>SUM(L174*$E174*$F174*$G174*$H174*$M$10)</f>
        <v>0</v>
      </c>
      <c r="N174" s="36">
        <v>0</v>
      </c>
      <c r="O174" s="30">
        <f>SUM(N174*$E174*$F174*$G174*$H174*$O$10)</f>
        <v>0</v>
      </c>
      <c r="P174" s="36">
        <v>0</v>
      </c>
      <c r="Q174" s="30">
        <f>SUM(P174*$E174*$F174*$G174*$H174*$Q$10)</f>
        <v>0</v>
      </c>
      <c r="R174" s="36">
        <v>0</v>
      </c>
      <c r="S174" s="30">
        <f>SUM(R174*$E174*$F174*$G174*$H174*$S$10)</f>
        <v>0</v>
      </c>
      <c r="T174" s="36">
        <v>0</v>
      </c>
      <c r="U174" s="30">
        <f>SUM(T174*$E174*$F174*$G174*$H174*$U$10)</f>
        <v>0</v>
      </c>
      <c r="V174" s="36"/>
      <c r="W174" s="33">
        <f>SUM(V174*$E174*$F174*$G174*$H174*$W$10)</f>
        <v>0</v>
      </c>
      <c r="X174" s="41"/>
      <c r="Y174" s="30">
        <f>SUM(X174*$E174*$F174*$G174*$H174*$Y$10)</f>
        <v>0</v>
      </c>
      <c r="Z174" s="36">
        <v>0</v>
      </c>
      <c r="AA174" s="30">
        <f>SUM(Z174*$E174*$F174*$G174*$H174*$AA$10)</f>
        <v>0</v>
      </c>
      <c r="AB174" s="36">
        <v>0</v>
      </c>
      <c r="AC174" s="30">
        <f>SUM(AB174*$E174*$F174*$G174*$H174*$AC$10)</f>
        <v>0</v>
      </c>
      <c r="AD174" s="36"/>
      <c r="AE174" s="30">
        <f>SUM(AD174*$E174*$F174*$G174*$H174*$AE$10)</f>
        <v>0</v>
      </c>
      <c r="AF174" s="36">
        <v>0</v>
      </c>
      <c r="AG174" s="30">
        <f>AF174*$E174*$F174*$G174*$I174*$AG$10</f>
        <v>0</v>
      </c>
      <c r="AH174" s="37">
        <v>10</v>
      </c>
      <c r="AI174" s="30">
        <f>AH174*$E174*$F174*$G174*$I174*$AI$10</f>
        <v>249849.59999999998</v>
      </c>
      <c r="AJ174" s="41"/>
      <c r="AK174" s="30">
        <f>SUM(AJ174*$E174*$F174*$G174*$H174*$AK$10)</f>
        <v>0</v>
      </c>
      <c r="AL174" s="36"/>
      <c r="AM174" s="33">
        <f>SUM(AL174*$E174*$F174*$G174*$H174*$AM$10)</f>
        <v>0</v>
      </c>
      <c r="AN174" s="36">
        <v>0</v>
      </c>
      <c r="AO174" s="30">
        <f>SUM(AN174*$E174*$F174*$G174*$H174*$AO$10)</f>
        <v>0</v>
      </c>
      <c r="AP174" s="36">
        <v>0</v>
      </c>
      <c r="AQ174" s="30">
        <f>SUM(AP174*$E174*$F174*$G174*$H174*$AQ$10)</f>
        <v>0</v>
      </c>
      <c r="AR174" s="36"/>
      <c r="AS174" s="30">
        <f>SUM(AR174*$E174*$F174*$G174*$H174*$AS$10)</f>
        <v>0</v>
      </c>
      <c r="AT174" s="36"/>
      <c r="AU174" s="30">
        <f>SUM(AT174*$E174*$F174*$G174*$H174*$AU$10)</f>
        <v>0</v>
      </c>
      <c r="AV174" s="36"/>
      <c r="AW174" s="30">
        <f>SUM(AV174*$E174*$F174*$G174*$H174*$AW$10)</f>
        <v>0</v>
      </c>
      <c r="AX174" s="36">
        <v>0</v>
      </c>
      <c r="AY174" s="30">
        <f>SUM(AX174*$E174*$F174*$G174*$H174*$AY$10)</f>
        <v>0</v>
      </c>
      <c r="AZ174" s="36"/>
      <c r="BA174" s="30">
        <f>SUM(AZ174*$E174*$F174*$G174*$H174*$BA$10)</f>
        <v>0</v>
      </c>
      <c r="BB174" s="36"/>
      <c r="BC174" s="30">
        <f>SUM(BB174*$E174*$F174*$G174*$H174*$BC$10)</f>
        <v>0</v>
      </c>
      <c r="BD174" s="36">
        <v>0</v>
      </c>
      <c r="BE174" s="30">
        <f>SUM(BD174*$E174*$F174*$G174*$H174*$BE$10)</f>
        <v>0</v>
      </c>
      <c r="BF174" s="36"/>
      <c r="BG174" s="30">
        <f>SUM(BF174*$E174*$F174*$G174*$H174*$BG$10)</f>
        <v>0</v>
      </c>
      <c r="BH174" s="36"/>
      <c r="BI174" s="30">
        <f>SUM(BH174*$E174*$F174*$G174*$H174*$BI$10)</f>
        <v>0</v>
      </c>
      <c r="BJ174" s="36">
        <v>0</v>
      </c>
      <c r="BK174" s="30">
        <f>BJ174*$E174*$F174*$G174*$I174*$BK$10</f>
        <v>0</v>
      </c>
      <c r="BL174" s="36">
        <v>0</v>
      </c>
      <c r="BM174" s="30">
        <f>BL174*$E174*$F174*$G174*$I174*$BM$10</f>
        <v>0</v>
      </c>
      <c r="BN174" s="48">
        <v>0</v>
      </c>
      <c r="BO174" s="30">
        <f>BN174*$E174*$F174*$G174*$I174*$BO$10</f>
        <v>0</v>
      </c>
      <c r="BP174" s="36">
        <v>0</v>
      </c>
      <c r="BQ174" s="30">
        <f>BP174*$E174*$F174*$G174*$I174*$BQ$10</f>
        <v>0</v>
      </c>
      <c r="BR174" s="36">
        <v>0</v>
      </c>
      <c r="BS174" s="30">
        <f>BR174*$E174*$F174*$G174*$I174*$BS$10</f>
        <v>0</v>
      </c>
      <c r="BT174" s="36">
        <v>0</v>
      </c>
      <c r="BU174" s="30">
        <f>BT174*$E174*$F174*$G174*$I174*$BU$10</f>
        <v>0</v>
      </c>
      <c r="BV174" s="36"/>
      <c r="BW174" s="30">
        <f>BV174*$E174*$F174*$G174*$I174*$BW$10</f>
        <v>0</v>
      </c>
      <c r="BX174" s="36"/>
      <c r="BY174" s="30">
        <f>BX174*$E174*$F174*$G174*$I174*$BY$10</f>
        <v>0</v>
      </c>
      <c r="BZ174" s="37">
        <v>3</v>
      </c>
      <c r="CA174" s="30">
        <f>BZ174*$E174*$F174*$G174*$I174*$CA$10</f>
        <v>74954.87999999999</v>
      </c>
      <c r="CB174" s="36">
        <v>0</v>
      </c>
      <c r="CC174" s="30">
        <f>CB174*$E174*$F174*$G174*$I174*$CC$10</f>
        <v>0</v>
      </c>
      <c r="CD174" s="36"/>
      <c r="CE174" s="30">
        <f>CD174*$E174*$F174*$G174*$I174*$CE$10</f>
        <v>0</v>
      </c>
      <c r="CF174" s="36"/>
      <c r="CG174" s="30">
        <f>CF174*$E174*$F174*$G174*$I174*$CG$10</f>
        <v>0</v>
      </c>
      <c r="CH174" s="36"/>
      <c r="CI174" s="30">
        <f>CH174*$E174*$F174*$G174*$I174*$CI$10</f>
        <v>0</v>
      </c>
      <c r="CJ174" s="36"/>
      <c r="CK174" s="30">
        <f>CJ174*$E174*$F174*$G174*$I174*$CK$10</f>
        <v>0</v>
      </c>
      <c r="CL174" s="36"/>
      <c r="CM174" s="30">
        <f>CL174*$E174*$F174*$G174*$I174*$CM$10</f>
        <v>0</v>
      </c>
      <c r="CN174" s="36">
        <v>0</v>
      </c>
      <c r="CO174" s="30">
        <f>CN174*$E174*$F174*$G174*$J174*$CO$10</f>
        <v>0</v>
      </c>
      <c r="CP174" s="36">
        <v>5</v>
      </c>
      <c r="CQ174" s="30">
        <f>CP174*$E174*$F174*$G174*$K174*$CQ$10</f>
        <v>191105.19999999998</v>
      </c>
      <c r="CR174" s="33"/>
      <c r="CS174" s="30">
        <f>CR174*E174*F174*G174</f>
        <v>0</v>
      </c>
      <c r="CT174" s="33"/>
      <c r="CU174" s="30"/>
      <c r="CV174" s="85">
        <f>SUM(N174+L174+X174+P174+R174+Z174+V174+T174+AB174+AF174+AD174+AH174+AJ174+AN174+BJ174+BP174+AL174+AX174+AZ174+CB174+CD174+BZ174+CF174+CH174+BT174+BV174+AP174+AR174+AT174+AV174+BL174+BN174+BR174+BB174+BD174+BF174+BH174+BX174+CJ174+CL174+CN174+CP174+CR174)</f>
        <v>18</v>
      </c>
      <c r="CW174" s="85">
        <f>SUM(O174+M174+Y174+Q174+S174+AA174+W174+U174+AC174+AG174+AE174+AI174+AK174+AO174+BK174+BQ174+AM174+AY174+BA174+CC174+CE174+CA174+CG174+CI174+BU174+BW174+AQ174+AS174+AU174+AW174+BM174+BO174+BS174+BC174+BE174+BG174+BI174+BY174+CK174+CM174+CO174+CQ174+CS174)</f>
        <v>515909.67999999993</v>
      </c>
    </row>
    <row r="175" spans="1:101" s="83" customFormat="1" x14ac:dyDescent="0.25">
      <c r="A175" s="80">
        <v>34</v>
      </c>
      <c r="B175" s="80"/>
      <c r="C175" s="160"/>
      <c r="D175" s="110" t="s">
        <v>284</v>
      </c>
      <c r="E175" s="112">
        <v>13520</v>
      </c>
      <c r="F175" s="45">
        <v>0.89</v>
      </c>
      <c r="G175" s="26">
        <v>1</v>
      </c>
      <c r="H175" s="119">
        <v>1.4</v>
      </c>
      <c r="I175" s="119">
        <v>1.68</v>
      </c>
      <c r="J175" s="119">
        <v>2.23</v>
      </c>
      <c r="K175" s="119">
        <v>2.57</v>
      </c>
      <c r="L175" s="46">
        <f t="shared" ref="L175:BW175" si="401">SUM(L176:L178)</f>
        <v>0</v>
      </c>
      <c r="M175" s="46">
        <f t="shared" si="401"/>
        <v>0</v>
      </c>
      <c r="N175" s="46">
        <f t="shared" si="401"/>
        <v>0</v>
      </c>
      <c r="O175" s="46">
        <f t="shared" si="401"/>
        <v>0</v>
      </c>
      <c r="P175" s="46">
        <f t="shared" si="401"/>
        <v>0</v>
      </c>
      <c r="Q175" s="46">
        <f t="shared" si="401"/>
        <v>0</v>
      </c>
      <c r="R175" s="46">
        <f t="shared" si="401"/>
        <v>0</v>
      </c>
      <c r="S175" s="46">
        <f t="shared" si="401"/>
        <v>0</v>
      </c>
      <c r="T175" s="46">
        <f t="shared" si="401"/>
        <v>0</v>
      </c>
      <c r="U175" s="46">
        <f t="shared" si="401"/>
        <v>0</v>
      </c>
      <c r="V175" s="46">
        <f t="shared" si="401"/>
        <v>0</v>
      </c>
      <c r="W175" s="46">
        <f t="shared" si="401"/>
        <v>0</v>
      </c>
      <c r="X175" s="46">
        <f t="shared" si="401"/>
        <v>0</v>
      </c>
      <c r="Y175" s="46">
        <f t="shared" si="401"/>
        <v>0</v>
      </c>
      <c r="Z175" s="46">
        <f t="shared" si="401"/>
        <v>0</v>
      </c>
      <c r="AA175" s="46">
        <f t="shared" si="401"/>
        <v>0</v>
      </c>
      <c r="AB175" s="46">
        <f t="shared" si="401"/>
        <v>52</v>
      </c>
      <c r="AC175" s="46">
        <f t="shared" si="401"/>
        <v>1017569.28</v>
      </c>
      <c r="AD175" s="46">
        <f t="shared" si="401"/>
        <v>0</v>
      </c>
      <c r="AE175" s="46">
        <f t="shared" si="401"/>
        <v>0</v>
      </c>
      <c r="AF175" s="46">
        <f t="shared" si="401"/>
        <v>0</v>
      </c>
      <c r="AG175" s="46">
        <f t="shared" si="401"/>
        <v>0</v>
      </c>
      <c r="AH175" s="46">
        <f t="shared" si="401"/>
        <v>0</v>
      </c>
      <c r="AI175" s="46">
        <f t="shared" si="401"/>
        <v>0</v>
      </c>
      <c r="AJ175" s="46">
        <f t="shared" si="401"/>
        <v>0</v>
      </c>
      <c r="AK175" s="46">
        <f t="shared" si="401"/>
        <v>0</v>
      </c>
      <c r="AL175" s="46">
        <f t="shared" si="401"/>
        <v>0</v>
      </c>
      <c r="AM175" s="46">
        <f t="shared" si="401"/>
        <v>0</v>
      </c>
      <c r="AN175" s="46">
        <f t="shared" si="401"/>
        <v>0</v>
      </c>
      <c r="AO175" s="46">
        <f t="shared" si="401"/>
        <v>0</v>
      </c>
      <c r="AP175" s="46">
        <f t="shared" si="401"/>
        <v>0</v>
      </c>
      <c r="AQ175" s="46">
        <f t="shared" si="401"/>
        <v>0</v>
      </c>
      <c r="AR175" s="46">
        <f t="shared" si="401"/>
        <v>0</v>
      </c>
      <c r="AS175" s="46">
        <f t="shared" si="401"/>
        <v>0</v>
      </c>
      <c r="AT175" s="46">
        <f t="shared" si="401"/>
        <v>0</v>
      </c>
      <c r="AU175" s="46">
        <f t="shared" si="401"/>
        <v>0</v>
      </c>
      <c r="AV175" s="46">
        <f t="shared" si="401"/>
        <v>0</v>
      </c>
      <c r="AW175" s="46">
        <f t="shared" si="401"/>
        <v>0</v>
      </c>
      <c r="AX175" s="46">
        <f t="shared" si="401"/>
        <v>0</v>
      </c>
      <c r="AY175" s="46">
        <f t="shared" si="401"/>
        <v>0</v>
      </c>
      <c r="AZ175" s="46">
        <f t="shared" si="401"/>
        <v>0</v>
      </c>
      <c r="BA175" s="46">
        <f t="shared" si="401"/>
        <v>0</v>
      </c>
      <c r="BB175" s="46">
        <f t="shared" si="401"/>
        <v>0</v>
      </c>
      <c r="BC175" s="46">
        <f t="shared" si="401"/>
        <v>0</v>
      </c>
      <c r="BD175" s="46">
        <f t="shared" si="401"/>
        <v>0</v>
      </c>
      <c r="BE175" s="46">
        <f t="shared" si="401"/>
        <v>0</v>
      </c>
      <c r="BF175" s="46">
        <f t="shared" si="401"/>
        <v>0</v>
      </c>
      <c r="BG175" s="46">
        <f t="shared" si="401"/>
        <v>0</v>
      </c>
      <c r="BH175" s="46">
        <f t="shared" si="401"/>
        <v>0</v>
      </c>
      <c r="BI175" s="46">
        <f t="shared" si="401"/>
        <v>0</v>
      </c>
      <c r="BJ175" s="46">
        <f t="shared" si="401"/>
        <v>0</v>
      </c>
      <c r="BK175" s="46">
        <f t="shared" si="401"/>
        <v>0</v>
      </c>
      <c r="BL175" s="46">
        <f t="shared" si="401"/>
        <v>0</v>
      </c>
      <c r="BM175" s="46">
        <f t="shared" si="401"/>
        <v>0</v>
      </c>
      <c r="BN175" s="46">
        <f t="shared" si="401"/>
        <v>0</v>
      </c>
      <c r="BO175" s="46">
        <f t="shared" si="401"/>
        <v>0</v>
      </c>
      <c r="BP175" s="46">
        <f t="shared" si="401"/>
        <v>51</v>
      </c>
      <c r="BQ175" s="46">
        <f t="shared" si="401"/>
        <v>1378261.2480000001</v>
      </c>
      <c r="BR175" s="46">
        <f t="shared" si="401"/>
        <v>0</v>
      </c>
      <c r="BS175" s="46">
        <f t="shared" si="401"/>
        <v>0</v>
      </c>
      <c r="BT175" s="46">
        <f t="shared" si="401"/>
        <v>0</v>
      </c>
      <c r="BU175" s="46">
        <f t="shared" si="401"/>
        <v>0</v>
      </c>
      <c r="BV175" s="46">
        <f t="shared" si="401"/>
        <v>0</v>
      </c>
      <c r="BW175" s="46">
        <f t="shared" si="401"/>
        <v>0</v>
      </c>
      <c r="BX175" s="46">
        <f t="shared" ref="BX175:CW175" si="402">SUM(BX176:BX178)</f>
        <v>0</v>
      </c>
      <c r="BY175" s="46">
        <f t="shared" si="402"/>
        <v>0</v>
      </c>
      <c r="BZ175" s="46">
        <f t="shared" si="402"/>
        <v>9</v>
      </c>
      <c r="CA175" s="46">
        <f t="shared" si="402"/>
        <v>179891.71199999997</v>
      </c>
      <c r="CB175" s="46">
        <f t="shared" si="402"/>
        <v>0</v>
      </c>
      <c r="CC175" s="46">
        <f t="shared" si="402"/>
        <v>0</v>
      </c>
      <c r="CD175" s="46">
        <f t="shared" si="402"/>
        <v>0</v>
      </c>
      <c r="CE175" s="46">
        <f t="shared" si="402"/>
        <v>0</v>
      </c>
      <c r="CF175" s="46">
        <f t="shared" si="402"/>
        <v>0</v>
      </c>
      <c r="CG175" s="46">
        <f t="shared" si="402"/>
        <v>0</v>
      </c>
      <c r="CH175" s="46">
        <f t="shared" si="402"/>
        <v>0</v>
      </c>
      <c r="CI175" s="46">
        <f t="shared" si="402"/>
        <v>0</v>
      </c>
      <c r="CJ175" s="46">
        <f t="shared" si="402"/>
        <v>0</v>
      </c>
      <c r="CK175" s="46">
        <f t="shared" si="402"/>
        <v>0</v>
      </c>
      <c r="CL175" s="46">
        <f t="shared" si="402"/>
        <v>0</v>
      </c>
      <c r="CM175" s="46">
        <f t="shared" si="402"/>
        <v>0</v>
      </c>
      <c r="CN175" s="46">
        <f t="shared" si="402"/>
        <v>0</v>
      </c>
      <c r="CO175" s="46">
        <f t="shared" si="402"/>
        <v>0</v>
      </c>
      <c r="CP175" s="46">
        <f t="shared" si="402"/>
        <v>12</v>
      </c>
      <c r="CQ175" s="46">
        <f t="shared" si="402"/>
        <v>366921.984</v>
      </c>
      <c r="CR175" s="46">
        <f t="shared" si="402"/>
        <v>0</v>
      </c>
      <c r="CS175" s="46">
        <f t="shared" si="402"/>
        <v>0</v>
      </c>
      <c r="CT175" s="46">
        <f t="shared" si="402"/>
        <v>0</v>
      </c>
      <c r="CU175" s="46">
        <f t="shared" si="402"/>
        <v>0</v>
      </c>
      <c r="CV175" s="46">
        <f t="shared" si="402"/>
        <v>124</v>
      </c>
      <c r="CW175" s="46">
        <f t="shared" si="402"/>
        <v>2942644.2239999999</v>
      </c>
    </row>
    <row r="176" spans="1:101" s="4" customFormat="1" ht="45" x14ac:dyDescent="0.25">
      <c r="A176" s="43"/>
      <c r="B176" s="43">
        <v>126</v>
      </c>
      <c r="C176" s="159" t="s">
        <v>443</v>
      </c>
      <c r="D176" s="111" t="s">
        <v>285</v>
      </c>
      <c r="E176" s="112">
        <v>13520</v>
      </c>
      <c r="F176" s="28">
        <v>0.88</v>
      </c>
      <c r="G176" s="44">
        <v>1</v>
      </c>
      <c r="H176" s="112">
        <v>1.4</v>
      </c>
      <c r="I176" s="112">
        <v>1.68</v>
      </c>
      <c r="J176" s="112">
        <v>2.23</v>
      </c>
      <c r="K176" s="112">
        <v>2.57</v>
      </c>
      <c r="L176" s="40">
        <v>0</v>
      </c>
      <c r="M176" s="30">
        <f>SUM(L176*$E176*$F176*$G176*$H176*$M$10)</f>
        <v>0</v>
      </c>
      <c r="N176" s="36">
        <v>0</v>
      </c>
      <c r="O176" s="30">
        <f>SUM(N176*$E176*$F176*$G176*$H176*$O$10)</f>
        <v>0</v>
      </c>
      <c r="P176" s="36">
        <v>0</v>
      </c>
      <c r="Q176" s="30">
        <f>SUM(P176*$E176*$F176*$G176*$H176*$Q$10)</f>
        <v>0</v>
      </c>
      <c r="R176" s="36">
        <v>0</v>
      </c>
      <c r="S176" s="30">
        <f>SUM(R176*$E176*$F176*$G176*$H176*$S$10)</f>
        <v>0</v>
      </c>
      <c r="T176" s="36">
        <v>0</v>
      </c>
      <c r="U176" s="30">
        <f>SUM(T176*$E176*$F176*$G176*$H176*$U$10)</f>
        <v>0</v>
      </c>
      <c r="V176" s="36"/>
      <c r="W176" s="33">
        <f>SUM(V176*$E176*$F176*$G176*$H176*$W$10)</f>
        <v>0</v>
      </c>
      <c r="X176" s="41"/>
      <c r="Y176" s="30">
        <f>SUM(X176*$E176*$F176*$G176*$H176*$Y$10)</f>
        <v>0</v>
      </c>
      <c r="Z176" s="36">
        <v>0</v>
      </c>
      <c r="AA176" s="30">
        <f>SUM(Z176*$E176*$F176*$G176*$H176*$AA$10)</f>
        <v>0</v>
      </c>
      <c r="AB176" s="36">
        <v>12</v>
      </c>
      <c r="AC176" s="30">
        <f>SUM(AB176*$E176*$F176*$G176*$H176*$AC$10)</f>
        <v>199879.67999999999</v>
      </c>
      <c r="AD176" s="36">
        <v>0</v>
      </c>
      <c r="AE176" s="30">
        <f>SUM(AD176*$E176*$F176*$G176*$H176*$AE$10)</f>
        <v>0</v>
      </c>
      <c r="AF176" s="36">
        <v>0</v>
      </c>
      <c r="AG176" s="30">
        <f>AF176*$E176*$F176*$G176*$I176*$AG$10</f>
        <v>0</v>
      </c>
      <c r="AH176" s="36">
        <v>0</v>
      </c>
      <c r="AI176" s="30">
        <f>AH176*$E176*$F176*$G176*$I176*$AI$10</f>
        <v>0</v>
      </c>
      <c r="AJ176" s="41"/>
      <c r="AK176" s="30">
        <f>SUM(AJ176*$E176*$F176*$G176*$H176*$AK$10)</f>
        <v>0</v>
      </c>
      <c r="AL176" s="36"/>
      <c r="AM176" s="33">
        <f>SUM(AL176*$E176*$F176*$G176*$H176*$AM$10)</f>
        <v>0</v>
      </c>
      <c r="AN176" s="36">
        <v>0</v>
      </c>
      <c r="AO176" s="30">
        <f>SUM(AN176*$E176*$F176*$G176*$H176*$AO$10)</f>
        <v>0</v>
      </c>
      <c r="AP176" s="36">
        <v>0</v>
      </c>
      <c r="AQ176" s="30">
        <f>SUM(AP176*$E176*$F176*$G176*$H176*$AQ$10)</f>
        <v>0</v>
      </c>
      <c r="AR176" s="36"/>
      <c r="AS176" s="30">
        <f>SUM(AR176*$E176*$F176*$G176*$H176*$AS$10)</f>
        <v>0</v>
      </c>
      <c r="AT176" s="36"/>
      <c r="AU176" s="30">
        <f>SUM(AT176*$E176*$F176*$G176*$H176*$AU$10)</f>
        <v>0</v>
      </c>
      <c r="AV176" s="36"/>
      <c r="AW176" s="30">
        <f>SUM(AV176*$E176*$F176*$G176*$H176*$AW$10)</f>
        <v>0</v>
      </c>
      <c r="AX176" s="36">
        <v>0</v>
      </c>
      <c r="AY176" s="30">
        <f>SUM(AX176*$E176*$F176*$G176*$H176*$AY$10)</f>
        <v>0</v>
      </c>
      <c r="AZ176" s="36">
        <v>0</v>
      </c>
      <c r="BA176" s="30">
        <f>SUM(AZ176*$E176*$F176*$G176*$H176*$BA$10)</f>
        <v>0</v>
      </c>
      <c r="BB176" s="36">
        <v>0</v>
      </c>
      <c r="BC176" s="30">
        <f>SUM(BB176*$E176*$F176*$G176*$H176*$BC$10)</f>
        <v>0</v>
      </c>
      <c r="BD176" s="36">
        <v>0</v>
      </c>
      <c r="BE176" s="30">
        <f>SUM(BD176*$E176*$F176*$G176*$H176*$BE$10)</f>
        <v>0</v>
      </c>
      <c r="BF176" s="36">
        <v>0</v>
      </c>
      <c r="BG176" s="30">
        <f>SUM(BF176*$E176*$F176*$G176*$H176*$BG$10)</f>
        <v>0</v>
      </c>
      <c r="BH176" s="36"/>
      <c r="BI176" s="30">
        <f>SUM(BH176*$E176*$F176*$G176*$H176*$BI$10)</f>
        <v>0</v>
      </c>
      <c r="BJ176" s="36">
        <v>0</v>
      </c>
      <c r="BK176" s="30">
        <f>BJ176*$E176*$F176*$G176*$I176*$BK$10</f>
        <v>0</v>
      </c>
      <c r="BL176" s="36">
        <v>0</v>
      </c>
      <c r="BM176" s="30">
        <f>BL176*$E176*$F176*$G176*$I176*$BM$10</f>
        <v>0</v>
      </c>
      <c r="BN176" s="48">
        <v>0</v>
      </c>
      <c r="BO176" s="30">
        <f>BN176*$E176*$F176*$G176*$I176*$BO$10</f>
        <v>0</v>
      </c>
      <c r="BP176" s="33">
        <v>24</v>
      </c>
      <c r="BQ176" s="30">
        <f>BP176*$E176*$F176*$G176*$I176*$BQ$10</f>
        <v>479711.23200000002</v>
      </c>
      <c r="BR176" s="36">
        <v>0</v>
      </c>
      <c r="BS176" s="30">
        <f>BR176*$E176*$F176*$G176*$I176*$BS$10</f>
        <v>0</v>
      </c>
      <c r="BT176" s="36">
        <v>0</v>
      </c>
      <c r="BU176" s="30">
        <f>BT176*$E176*$F176*$G176*$I176*$BU$10</f>
        <v>0</v>
      </c>
      <c r="BV176" s="36">
        <v>0</v>
      </c>
      <c r="BW176" s="30">
        <f>BV176*$E176*$F176*$G176*$I176*$BW$10</f>
        <v>0</v>
      </c>
      <c r="BX176" s="36"/>
      <c r="BY176" s="30">
        <f>BX176*$E176*$F176*$G176*$I176*$BY$10</f>
        <v>0</v>
      </c>
      <c r="BZ176" s="37">
        <v>9</v>
      </c>
      <c r="CA176" s="30">
        <f>BZ176*$E176*$F176*$G176*$I176*$CA$10</f>
        <v>179891.71199999997</v>
      </c>
      <c r="CB176" s="36"/>
      <c r="CC176" s="30">
        <f>CB176*$E176*$F176*$G176*$I176*$CC$10</f>
        <v>0</v>
      </c>
      <c r="CD176" s="36"/>
      <c r="CE176" s="30">
        <f>CD176*$E176*$F176*$G176*$I176*$CE$10</f>
        <v>0</v>
      </c>
      <c r="CF176" s="36">
        <v>0</v>
      </c>
      <c r="CG176" s="30">
        <f>CF176*$E176*$F176*$G176*$I176*$CG$10</f>
        <v>0</v>
      </c>
      <c r="CH176" s="36"/>
      <c r="CI176" s="30">
        <f>CH176*$E176*$F176*$G176*$I176*$CI$10</f>
        <v>0</v>
      </c>
      <c r="CJ176" s="36"/>
      <c r="CK176" s="30">
        <f>CJ176*$E176*$F176*$G176*$I176*$CK$10</f>
        <v>0</v>
      </c>
      <c r="CL176" s="36">
        <v>0</v>
      </c>
      <c r="CM176" s="30">
        <f>CL176*$E176*$F176*$G176*$I176*$CM$10</f>
        <v>0</v>
      </c>
      <c r="CN176" s="36"/>
      <c r="CO176" s="30">
        <f>CN176*$E176*$F176*$G176*$J176*$CO$10</f>
        <v>0</v>
      </c>
      <c r="CP176" s="37">
        <v>12</v>
      </c>
      <c r="CQ176" s="30">
        <f>CP176*$E176*$F176*$G176*$K176*$CQ$10</f>
        <v>366921.984</v>
      </c>
      <c r="CR176" s="33"/>
      <c r="CS176" s="30">
        <f>CR176*E176*F176*G176</f>
        <v>0</v>
      </c>
      <c r="CT176" s="33"/>
      <c r="CU176" s="30"/>
      <c r="CV176" s="85">
        <f t="shared" ref="CV176:CW178" si="403">SUM(N176+L176+X176+P176+R176+Z176+V176+T176+AB176+AF176+AD176+AH176+AJ176+AN176+BJ176+BP176+AL176+AX176+AZ176+CB176+CD176+BZ176+CF176+CH176+BT176+BV176+AP176+AR176+AT176+AV176+BL176+BN176+BR176+BB176+BD176+BF176+BH176+BX176+CJ176+CL176+CN176+CP176+CR176)</f>
        <v>57</v>
      </c>
      <c r="CW176" s="85">
        <f t="shared" si="403"/>
        <v>1226404.608</v>
      </c>
    </row>
    <row r="177" spans="1:101" s="4" customFormat="1" ht="30" x14ac:dyDescent="0.25">
      <c r="A177" s="43"/>
      <c r="B177" s="43">
        <v>127</v>
      </c>
      <c r="C177" s="159" t="s">
        <v>444</v>
      </c>
      <c r="D177" s="111" t="s">
        <v>286</v>
      </c>
      <c r="E177" s="112">
        <v>13520</v>
      </c>
      <c r="F177" s="28">
        <v>0.92</v>
      </c>
      <c r="G177" s="44">
        <v>1</v>
      </c>
      <c r="H177" s="112">
        <v>1.4</v>
      </c>
      <c r="I177" s="112">
        <v>1.68</v>
      </c>
      <c r="J177" s="112">
        <v>2.23</v>
      </c>
      <c r="K177" s="112">
        <v>2.57</v>
      </c>
      <c r="L177" s="40">
        <v>0</v>
      </c>
      <c r="M177" s="30">
        <f>SUM(L177*$E177*$F177*$G177*$H177*$M$10)</f>
        <v>0</v>
      </c>
      <c r="N177" s="36">
        <v>0</v>
      </c>
      <c r="O177" s="30">
        <f>SUM(N177*$E177*$F177*$G177*$H177*$O$10)</f>
        <v>0</v>
      </c>
      <c r="P177" s="36">
        <v>0</v>
      </c>
      <c r="Q177" s="30">
        <f>SUM(P177*$E177*$F177*$G177*$H177*$Q$10)</f>
        <v>0</v>
      </c>
      <c r="R177" s="36">
        <v>0</v>
      </c>
      <c r="S177" s="30">
        <f>SUM(R177*$E177*$F177*$G177*$H177*$S$10)</f>
        <v>0</v>
      </c>
      <c r="T177" s="36">
        <v>0</v>
      </c>
      <c r="U177" s="30">
        <f>SUM(T177*$E177*$F177*$G177*$H177*$U$10)</f>
        <v>0</v>
      </c>
      <c r="V177" s="36"/>
      <c r="W177" s="33">
        <f>SUM(V177*$E177*$F177*$G177*$H177*$W$10)</f>
        <v>0</v>
      </c>
      <c r="X177" s="41"/>
      <c r="Y177" s="30">
        <f>SUM(X177*$E177*$F177*$G177*$H177*$Y$10)</f>
        <v>0</v>
      </c>
      <c r="Z177" s="36">
        <v>0</v>
      </c>
      <c r="AA177" s="30">
        <f>SUM(Z177*$E177*$F177*$G177*$H177*$AA$10)</f>
        <v>0</v>
      </c>
      <c r="AB177" s="36">
        <v>30</v>
      </c>
      <c r="AC177" s="30">
        <f>SUM(AB177*$E177*$F177*$G177*$H177*$AC$10)</f>
        <v>522412.79999999999</v>
      </c>
      <c r="AD177" s="36">
        <v>0</v>
      </c>
      <c r="AE177" s="30">
        <f>SUM(AD177*$E177*$F177*$G177*$H177*$AE$10)</f>
        <v>0</v>
      </c>
      <c r="AF177" s="36">
        <v>0</v>
      </c>
      <c r="AG177" s="30">
        <f>AF177*$E177*$F177*$G177*$I177*$AG$10</f>
        <v>0</v>
      </c>
      <c r="AH177" s="36">
        <v>0</v>
      </c>
      <c r="AI177" s="30">
        <f>AH177*$E177*$F177*$G177*$I177*$AI$10</f>
        <v>0</v>
      </c>
      <c r="AJ177" s="41"/>
      <c r="AK177" s="30">
        <f>SUM(AJ177*$E177*$F177*$G177*$H177*$AK$10)</f>
        <v>0</v>
      </c>
      <c r="AL177" s="36"/>
      <c r="AM177" s="33">
        <f>SUM(AL177*$E177*$F177*$G177*$H177*$AM$10)</f>
        <v>0</v>
      </c>
      <c r="AN177" s="36">
        <v>0</v>
      </c>
      <c r="AO177" s="30">
        <f>SUM(AN177*$E177*$F177*$G177*$H177*$AO$10)</f>
        <v>0</v>
      </c>
      <c r="AP177" s="36">
        <v>0</v>
      </c>
      <c r="AQ177" s="30">
        <f>SUM(AP177*$E177*$F177*$G177*$H177*$AQ$10)</f>
        <v>0</v>
      </c>
      <c r="AR177" s="36"/>
      <c r="AS177" s="30">
        <f>SUM(AR177*$E177*$F177*$G177*$H177*$AS$10)</f>
        <v>0</v>
      </c>
      <c r="AT177" s="36"/>
      <c r="AU177" s="30">
        <f>SUM(AT177*$E177*$F177*$G177*$H177*$AU$10)</f>
        <v>0</v>
      </c>
      <c r="AV177" s="36"/>
      <c r="AW177" s="30">
        <f>SUM(AV177*$E177*$F177*$G177*$H177*$AW$10)</f>
        <v>0</v>
      </c>
      <c r="AX177" s="36">
        <v>0</v>
      </c>
      <c r="AY177" s="30">
        <f>SUM(AX177*$E177*$F177*$G177*$H177*$AY$10)</f>
        <v>0</v>
      </c>
      <c r="AZ177" s="36">
        <v>0</v>
      </c>
      <c r="BA177" s="30">
        <f>SUM(AZ177*$E177*$F177*$G177*$H177*$BA$10)</f>
        <v>0</v>
      </c>
      <c r="BB177" s="36">
        <v>0</v>
      </c>
      <c r="BC177" s="30">
        <f>SUM(BB177*$E177*$F177*$G177*$H177*$BC$10)</f>
        <v>0</v>
      </c>
      <c r="BD177" s="36">
        <v>0</v>
      </c>
      <c r="BE177" s="30">
        <f>SUM(BD177*$E177*$F177*$G177*$H177*$BE$10)</f>
        <v>0</v>
      </c>
      <c r="BF177" s="36">
        <v>0</v>
      </c>
      <c r="BG177" s="30">
        <f>SUM(BF177*$E177*$F177*$G177*$H177*$BG$10)</f>
        <v>0</v>
      </c>
      <c r="BH177" s="36"/>
      <c r="BI177" s="30">
        <f>SUM(BH177*$E177*$F177*$G177*$H177*$BI$10)</f>
        <v>0</v>
      </c>
      <c r="BJ177" s="36">
        <v>0</v>
      </c>
      <c r="BK177" s="30">
        <f>BJ177*$E177*$F177*$G177*$I177*$BK$10</f>
        <v>0</v>
      </c>
      <c r="BL177" s="36">
        <v>0</v>
      </c>
      <c r="BM177" s="30">
        <f>BL177*$E177*$F177*$G177*$I177*$BM$10</f>
        <v>0</v>
      </c>
      <c r="BN177" s="48">
        <v>0</v>
      </c>
      <c r="BO177" s="30">
        <f>BN177*$E177*$F177*$G177*$I177*$BO$10</f>
        <v>0</v>
      </c>
      <c r="BP177" s="33">
        <v>4</v>
      </c>
      <c r="BQ177" s="30">
        <f>BP177*$E177*$F177*$G177*$I177*$BQ$10</f>
        <v>83586.047999999995</v>
      </c>
      <c r="BR177" s="36">
        <v>0</v>
      </c>
      <c r="BS177" s="30">
        <f>BR177*$E177*$F177*$G177*$I177*$BS$10</f>
        <v>0</v>
      </c>
      <c r="BT177" s="36">
        <v>0</v>
      </c>
      <c r="BU177" s="30">
        <f>BT177*$E177*$F177*$G177*$I177*$BU$10</f>
        <v>0</v>
      </c>
      <c r="BV177" s="36">
        <v>0</v>
      </c>
      <c r="BW177" s="30">
        <f>BV177*$E177*$F177*$G177*$I177*$BW$10</f>
        <v>0</v>
      </c>
      <c r="BX177" s="36"/>
      <c r="BY177" s="30">
        <f>BX177*$E177*$F177*$G177*$I177*$BY$10</f>
        <v>0</v>
      </c>
      <c r="BZ177" s="36">
        <v>0</v>
      </c>
      <c r="CA177" s="30">
        <f>BZ177*$E177*$F177*$G177*$I177*$CA$10</f>
        <v>0</v>
      </c>
      <c r="CB177" s="36">
        <v>0</v>
      </c>
      <c r="CC177" s="30">
        <f>CB177*$E177*$F177*$G177*$I177*$CC$10</f>
        <v>0</v>
      </c>
      <c r="CD177" s="36">
        <v>0</v>
      </c>
      <c r="CE177" s="30">
        <f>CD177*$E177*$F177*$G177*$I177*$CE$10</f>
        <v>0</v>
      </c>
      <c r="CF177" s="36">
        <v>0</v>
      </c>
      <c r="CG177" s="30">
        <f>CF177*$E177*$F177*$G177*$I177*$CG$10</f>
        <v>0</v>
      </c>
      <c r="CH177" s="36"/>
      <c r="CI177" s="30">
        <f>CH177*$E177*$F177*$G177*$I177*$CI$10</f>
        <v>0</v>
      </c>
      <c r="CJ177" s="36"/>
      <c r="CK177" s="30">
        <f>CJ177*$E177*$F177*$G177*$I177*$CK$10</f>
        <v>0</v>
      </c>
      <c r="CL177" s="36">
        <v>0</v>
      </c>
      <c r="CM177" s="30">
        <f>CL177*$E177*$F177*$G177*$I177*$CM$10</f>
        <v>0</v>
      </c>
      <c r="CN177" s="36">
        <v>0</v>
      </c>
      <c r="CO177" s="30">
        <f>CN177*$E177*$F177*$G177*$J177*$CO$10</f>
        <v>0</v>
      </c>
      <c r="CP177" s="36">
        <v>0</v>
      </c>
      <c r="CQ177" s="30">
        <f>CP177*$E177*$F177*$G177*$K177*$CQ$10</f>
        <v>0</v>
      </c>
      <c r="CR177" s="33"/>
      <c r="CS177" s="30">
        <f>CR177*E177*F177*G177</f>
        <v>0</v>
      </c>
      <c r="CT177" s="33"/>
      <c r="CU177" s="30"/>
      <c r="CV177" s="85">
        <f t="shared" si="403"/>
        <v>34</v>
      </c>
      <c r="CW177" s="85">
        <f t="shared" si="403"/>
        <v>605998.848</v>
      </c>
    </row>
    <row r="178" spans="1:101" s="4" customFormat="1" ht="30" x14ac:dyDescent="0.25">
      <c r="A178" s="43"/>
      <c r="B178" s="43">
        <v>128</v>
      </c>
      <c r="C178" s="159" t="s">
        <v>445</v>
      </c>
      <c r="D178" s="111" t="s">
        <v>287</v>
      </c>
      <c r="E178" s="112">
        <v>13520</v>
      </c>
      <c r="F178" s="28">
        <v>1.56</v>
      </c>
      <c r="G178" s="44">
        <v>1</v>
      </c>
      <c r="H178" s="112">
        <v>1.4</v>
      </c>
      <c r="I178" s="112">
        <v>1.68</v>
      </c>
      <c r="J178" s="112">
        <v>2.23</v>
      </c>
      <c r="K178" s="112">
        <v>2.57</v>
      </c>
      <c r="L178" s="40">
        <v>0</v>
      </c>
      <c r="M178" s="30">
        <f>SUM(L178*$E178*$F178*$G178*$H178*$M$10)</f>
        <v>0</v>
      </c>
      <c r="N178" s="36">
        <v>0</v>
      </c>
      <c r="O178" s="30">
        <f>SUM(N178*$E178*$F178*$G178*$H178*$O$10)</f>
        <v>0</v>
      </c>
      <c r="P178" s="36">
        <v>0</v>
      </c>
      <c r="Q178" s="30">
        <f>SUM(P178*$E178*$F178*$G178*$H178*$Q$10)</f>
        <v>0</v>
      </c>
      <c r="R178" s="36">
        <v>0</v>
      </c>
      <c r="S178" s="30">
        <f>SUM(R178*$E178*$F178*$G178*$H178*$S$10)</f>
        <v>0</v>
      </c>
      <c r="T178" s="36">
        <v>0</v>
      </c>
      <c r="U178" s="30">
        <f>SUM(T178*$E178*$F178*$G178*$H178*$U$10)</f>
        <v>0</v>
      </c>
      <c r="V178" s="36"/>
      <c r="W178" s="33">
        <f>SUM(V178*$E178*$F178*$G178*$H178*$W$10)</f>
        <v>0</v>
      </c>
      <c r="X178" s="41"/>
      <c r="Y178" s="30">
        <f>SUM(X178*$E178*$F178*$G178*$H178*$Y$10)</f>
        <v>0</v>
      </c>
      <c r="Z178" s="36">
        <v>0</v>
      </c>
      <c r="AA178" s="30">
        <f>SUM(Z178*$E178*$F178*$G178*$H178*$AA$10)</f>
        <v>0</v>
      </c>
      <c r="AB178" s="36">
        <v>10</v>
      </c>
      <c r="AC178" s="30">
        <f>SUM(AB178*$E178*$F178*$G178*$H178*$AC$10)</f>
        <v>295276.79999999999</v>
      </c>
      <c r="AD178" s="36">
        <v>0</v>
      </c>
      <c r="AE178" s="30">
        <f>SUM(AD178*$E178*$F178*$G178*$H178*$AE$10)</f>
        <v>0</v>
      </c>
      <c r="AF178" s="36">
        <v>0</v>
      </c>
      <c r="AG178" s="30">
        <f>AF178*$E178*$F178*$G178*$I178*$AG$10</f>
        <v>0</v>
      </c>
      <c r="AH178" s="36">
        <v>0</v>
      </c>
      <c r="AI178" s="30">
        <f>AH178*$E178*$F178*$G178*$I178*$AI$10</f>
        <v>0</v>
      </c>
      <c r="AJ178" s="41"/>
      <c r="AK178" s="30">
        <f>SUM(AJ178*$E178*$F178*$G178*$H178*$AK$10)</f>
        <v>0</v>
      </c>
      <c r="AL178" s="36"/>
      <c r="AM178" s="33">
        <f>SUM(AL178*$E178*$F178*$G178*$H178*$AM$10)</f>
        <v>0</v>
      </c>
      <c r="AN178" s="36">
        <v>0</v>
      </c>
      <c r="AO178" s="30">
        <f>SUM(AN178*$E178*$F178*$G178*$H178*$AO$10)</f>
        <v>0</v>
      </c>
      <c r="AP178" s="36">
        <v>0</v>
      </c>
      <c r="AQ178" s="30">
        <f>SUM(AP178*$E178*$F178*$G178*$H178*$AQ$10)</f>
        <v>0</v>
      </c>
      <c r="AR178" s="36"/>
      <c r="AS178" s="30">
        <f>SUM(AR178*$E178*$F178*$G178*$H178*$AS$10)</f>
        <v>0</v>
      </c>
      <c r="AT178" s="36"/>
      <c r="AU178" s="30">
        <f>SUM(AT178*$E178*$F178*$G178*$H178*$AU$10)</f>
        <v>0</v>
      </c>
      <c r="AV178" s="36"/>
      <c r="AW178" s="30">
        <f>SUM(AV178*$E178*$F178*$G178*$H178*$AW$10)</f>
        <v>0</v>
      </c>
      <c r="AX178" s="36">
        <v>0</v>
      </c>
      <c r="AY178" s="30">
        <f>SUM(AX178*$E178*$F178*$G178*$H178*$AY$10)</f>
        <v>0</v>
      </c>
      <c r="AZ178" s="36">
        <v>0</v>
      </c>
      <c r="BA178" s="30">
        <f>SUM(AZ178*$E178*$F178*$G178*$H178*$BA$10)</f>
        <v>0</v>
      </c>
      <c r="BB178" s="36">
        <v>0</v>
      </c>
      <c r="BC178" s="30">
        <f>SUM(BB178*$E178*$F178*$G178*$H178*$BC$10)</f>
        <v>0</v>
      </c>
      <c r="BD178" s="36">
        <v>0</v>
      </c>
      <c r="BE178" s="30">
        <f>SUM(BD178*$E178*$F178*$G178*$H178*$BE$10)</f>
        <v>0</v>
      </c>
      <c r="BF178" s="36">
        <v>0</v>
      </c>
      <c r="BG178" s="30">
        <f>SUM(BF178*$E178*$F178*$G178*$H178*$BG$10)</f>
        <v>0</v>
      </c>
      <c r="BH178" s="36"/>
      <c r="BI178" s="30">
        <f>SUM(BH178*$E178*$F178*$G178*$H178*$BI$10)</f>
        <v>0</v>
      </c>
      <c r="BJ178" s="36">
        <v>0</v>
      </c>
      <c r="BK178" s="30">
        <f>BJ178*$E178*$F178*$G178*$I178*$BK$10</f>
        <v>0</v>
      </c>
      <c r="BL178" s="36">
        <v>0</v>
      </c>
      <c r="BM178" s="30">
        <f>BL178*$E178*$F178*$G178*$I178*$BM$10</f>
        <v>0</v>
      </c>
      <c r="BN178" s="48">
        <v>0</v>
      </c>
      <c r="BO178" s="30">
        <f>BN178*$E178*$F178*$G178*$I178*$BO$10</f>
        <v>0</v>
      </c>
      <c r="BP178" s="33">
        <v>23</v>
      </c>
      <c r="BQ178" s="30">
        <f>BP178*$E178*$F178*$G178*$I178*$BQ$10</f>
        <v>814963.96799999999</v>
      </c>
      <c r="BR178" s="36">
        <v>0</v>
      </c>
      <c r="BS178" s="30">
        <f>BR178*$E178*$F178*$G178*$I178*$BS$10</f>
        <v>0</v>
      </c>
      <c r="BT178" s="37"/>
      <c r="BU178" s="30">
        <f>BT178*$E178*$F178*$G178*$I178*$BU$10</f>
        <v>0</v>
      </c>
      <c r="BV178" s="36">
        <v>0</v>
      </c>
      <c r="BW178" s="30">
        <f>BV178*$E178*$F178*$G178*$I178*$BW$10</f>
        <v>0</v>
      </c>
      <c r="BX178" s="36"/>
      <c r="BY178" s="30">
        <f>BX178*$E178*$F178*$G178*$I178*$BY$10</f>
        <v>0</v>
      </c>
      <c r="BZ178" s="36">
        <v>0</v>
      </c>
      <c r="CA178" s="30">
        <f>BZ178*$E178*$F178*$G178*$I178*$CA$10</f>
        <v>0</v>
      </c>
      <c r="CB178" s="36">
        <v>0</v>
      </c>
      <c r="CC178" s="30">
        <f>CB178*$E178*$F178*$G178*$I178*$CC$10</f>
        <v>0</v>
      </c>
      <c r="CD178" s="36">
        <v>0</v>
      </c>
      <c r="CE178" s="30">
        <f>CD178*$E178*$F178*$G178*$I178*$CE$10</f>
        <v>0</v>
      </c>
      <c r="CF178" s="36">
        <v>0</v>
      </c>
      <c r="CG178" s="30">
        <f>CF178*$E178*$F178*$G178*$I178*$CG$10</f>
        <v>0</v>
      </c>
      <c r="CH178" s="36"/>
      <c r="CI178" s="30">
        <f>CH178*$E178*$F178*$G178*$I178*$CI$10</f>
        <v>0</v>
      </c>
      <c r="CJ178" s="36"/>
      <c r="CK178" s="30">
        <f>CJ178*$E178*$F178*$G178*$I178*$CK$10</f>
        <v>0</v>
      </c>
      <c r="CL178" s="36">
        <v>0</v>
      </c>
      <c r="CM178" s="30">
        <f>CL178*$E178*$F178*$G178*$I178*$CM$10</f>
        <v>0</v>
      </c>
      <c r="CN178" s="36">
        <v>0</v>
      </c>
      <c r="CO178" s="30">
        <f>CN178*$E178*$F178*$G178*$J178*$CO$10</f>
        <v>0</v>
      </c>
      <c r="CP178" s="36">
        <v>0</v>
      </c>
      <c r="CQ178" s="30">
        <f>CP178*$E178*$F178*$G178*$K178*$CQ$10</f>
        <v>0</v>
      </c>
      <c r="CR178" s="33"/>
      <c r="CS178" s="30">
        <f>CR178*E178*F178*G178</f>
        <v>0</v>
      </c>
      <c r="CT178" s="33"/>
      <c r="CU178" s="30"/>
      <c r="CV178" s="85">
        <f t="shared" si="403"/>
        <v>33</v>
      </c>
      <c r="CW178" s="85">
        <f t="shared" si="403"/>
        <v>1110240.7679999999</v>
      </c>
    </row>
    <row r="179" spans="1:101" s="83" customFormat="1" x14ac:dyDescent="0.25">
      <c r="A179" s="80">
        <v>35</v>
      </c>
      <c r="B179" s="80"/>
      <c r="C179" s="90"/>
      <c r="D179" s="110" t="s">
        <v>288</v>
      </c>
      <c r="E179" s="112">
        <v>13520</v>
      </c>
      <c r="F179" s="45">
        <v>1.23</v>
      </c>
      <c r="G179" s="26">
        <v>1</v>
      </c>
      <c r="H179" s="119">
        <v>1.4</v>
      </c>
      <c r="I179" s="119">
        <v>1.68</v>
      </c>
      <c r="J179" s="119">
        <v>2.23</v>
      </c>
      <c r="K179" s="119">
        <v>2.57</v>
      </c>
      <c r="L179" s="46">
        <f>SUM(L180:L183)</f>
        <v>86</v>
      </c>
      <c r="M179" s="46">
        <f t="shared" ref="M179:BX179" si="404">SUM(M180:M183)</f>
        <v>2170284.48</v>
      </c>
      <c r="N179" s="46">
        <f t="shared" si="404"/>
        <v>0</v>
      </c>
      <c r="O179" s="46">
        <f t="shared" si="404"/>
        <v>0</v>
      </c>
      <c r="P179" s="46">
        <f t="shared" si="404"/>
        <v>0</v>
      </c>
      <c r="Q179" s="46">
        <f t="shared" si="404"/>
        <v>0</v>
      </c>
      <c r="R179" s="46">
        <f t="shared" si="404"/>
        <v>0</v>
      </c>
      <c r="S179" s="46">
        <f t="shared" si="404"/>
        <v>0</v>
      </c>
      <c r="T179" s="46">
        <f t="shared" si="404"/>
        <v>0</v>
      </c>
      <c r="U179" s="46">
        <f t="shared" si="404"/>
        <v>0</v>
      </c>
      <c r="V179" s="46">
        <f t="shared" si="404"/>
        <v>0</v>
      </c>
      <c r="W179" s="46">
        <f t="shared" si="404"/>
        <v>0</v>
      </c>
      <c r="X179" s="46">
        <f t="shared" si="404"/>
        <v>0</v>
      </c>
      <c r="Y179" s="46">
        <f t="shared" si="404"/>
        <v>0</v>
      </c>
      <c r="Z179" s="46">
        <f t="shared" si="404"/>
        <v>1</v>
      </c>
      <c r="AA179" s="46">
        <f t="shared" si="404"/>
        <v>20442.239999999998</v>
      </c>
      <c r="AB179" s="46">
        <f t="shared" si="404"/>
        <v>0</v>
      </c>
      <c r="AC179" s="46">
        <f t="shared" si="404"/>
        <v>0</v>
      </c>
      <c r="AD179" s="46">
        <f t="shared" si="404"/>
        <v>5</v>
      </c>
      <c r="AE179" s="46">
        <f t="shared" si="404"/>
        <v>102211.2</v>
      </c>
      <c r="AF179" s="46">
        <f t="shared" si="404"/>
        <v>0</v>
      </c>
      <c r="AG179" s="46">
        <f t="shared" si="404"/>
        <v>0</v>
      </c>
      <c r="AH179" s="46">
        <f t="shared" si="404"/>
        <v>42</v>
      </c>
      <c r="AI179" s="46">
        <f t="shared" si="404"/>
        <v>1112739.264</v>
      </c>
      <c r="AJ179" s="46">
        <f t="shared" si="404"/>
        <v>25</v>
      </c>
      <c r="AK179" s="46">
        <f t="shared" si="404"/>
        <v>777940.79999999993</v>
      </c>
      <c r="AL179" s="46">
        <f t="shared" si="404"/>
        <v>0</v>
      </c>
      <c r="AM179" s="46">
        <f t="shared" si="404"/>
        <v>0</v>
      </c>
      <c r="AN179" s="46">
        <f t="shared" si="404"/>
        <v>0</v>
      </c>
      <c r="AO179" s="46">
        <f t="shared" si="404"/>
        <v>0</v>
      </c>
      <c r="AP179" s="46">
        <f t="shared" si="404"/>
        <v>0</v>
      </c>
      <c r="AQ179" s="46">
        <f t="shared" si="404"/>
        <v>0</v>
      </c>
      <c r="AR179" s="46">
        <f t="shared" si="404"/>
        <v>0</v>
      </c>
      <c r="AS179" s="46">
        <f t="shared" si="404"/>
        <v>0</v>
      </c>
      <c r="AT179" s="46">
        <f t="shared" si="404"/>
        <v>0</v>
      </c>
      <c r="AU179" s="46">
        <f t="shared" si="404"/>
        <v>0</v>
      </c>
      <c r="AV179" s="46">
        <f t="shared" si="404"/>
        <v>10</v>
      </c>
      <c r="AW179" s="46">
        <f t="shared" si="404"/>
        <v>204422.39999999999</v>
      </c>
      <c r="AX179" s="46">
        <f t="shared" si="404"/>
        <v>0</v>
      </c>
      <c r="AY179" s="46">
        <f t="shared" si="404"/>
        <v>0</v>
      </c>
      <c r="AZ179" s="46">
        <f t="shared" si="404"/>
        <v>12</v>
      </c>
      <c r="BA179" s="46">
        <f t="shared" si="404"/>
        <v>245306.88</v>
      </c>
      <c r="BB179" s="46">
        <f t="shared" si="404"/>
        <v>17</v>
      </c>
      <c r="BC179" s="46">
        <f t="shared" si="404"/>
        <v>347518.08</v>
      </c>
      <c r="BD179" s="46">
        <f t="shared" si="404"/>
        <v>0</v>
      </c>
      <c r="BE179" s="46">
        <f t="shared" si="404"/>
        <v>0</v>
      </c>
      <c r="BF179" s="46">
        <f t="shared" si="404"/>
        <v>0</v>
      </c>
      <c r="BG179" s="46">
        <f t="shared" si="404"/>
        <v>0</v>
      </c>
      <c r="BH179" s="46">
        <f t="shared" si="404"/>
        <v>10</v>
      </c>
      <c r="BI179" s="46">
        <f t="shared" si="404"/>
        <v>204422.39999999999</v>
      </c>
      <c r="BJ179" s="46">
        <f t="shared" si="404"/>
        <v>0</v>
      </c>
      <c r="BK179" s="46">
        <f t="shared" si="404"/>
        <v>0</v>
      </c>
      <c r="BL179" s="46">
        <f t="shared" si="404"/>
        <v>0</v>
      </c>
      <c r="BM179" s="46">
        <f t="shared" si="404"/>
        <v>0</v>
      </c>
      <c r="BN179" s="46">
        <f t="shared" si="404"/>
        <v>0</v>
      </c>
      <c r="BO179" s="46">
        <f t="shared" si="404"/>
        <v>0</v>
      </c>
      <c r="BP179" s="46">
        <f t="shared" si="404"/>
        <v>15</v>
      </c>
      <c r="BQ179" s="46">
        <f t="shared" si="404"/>
        <v>427924.22400000005</v>
      </c>
      <c r="BR179" s="46">
        <f t="shared" si="404"/>
        <v>0</v>
      </c>
      <c r="BS179" s="46">
        <f t="shared" si="404"/>
        <v>0</v>
      </c>
      <c r="BT179" s="46">
        <f t="shared" si="404"/>
        <v>25</v>
      </c>
      <c r="BU179" s="46">
        <f t="shared" si="404"/>
        <v>613267.19999999995</v>
      </c>
      <c r="BV179" s="46">
        <f t="shared" si="404"/>
        <v>61</v>
      </c>
      <c r="BW179" s="46">
        <f t="shared" si="404"/>
        <v>1503867.456</v>
      </c>
      <c r="BX179" s="46">
        <f t="shared" si="404"/>
        <v>0</v>
      </c>
      <c r="BY179" s="46">
        <f t="shared" ref="BY179:CW179" si="405">SUM(BY180:BY183)</f>
        <v>0</v>
      </c>
      <c r="BZ179" s="46">
        <f t="shared" si="405"/>
        <v>26</v>
      </c>
      <c r="CA179" s="46">
        <f t="shared" si="405"/>
        <v>637797.88800000004</v>
      </c>
      <c r="CB179" s="46">
        <f t="shared" si="405"/>
        <v>0</v>
      </c>
      <c r="CC179" s="46">
        <f t="shared" si="405"/>
        <v>0</v>
      </c>
      <c r="CD179" s="46">
        <f t="shared" si="405"/>
        <v>82</v>
      </c>
      <c r="CE179" s="46">
        <f t="shared" si="405"/>
        <v>2213894.5919999997</v>
      </c>
      <c r="CF179" s="46">
        <f t="shared" si="405"/>
        <v>23</v>
      </c>
      <c r="CG179" s="46">
        <f t="shared" si="405"/>
        <v>564205.82400000002</v>
      </c>
      <c r="CH179" s="46">
        <f t="shared" si="405"/>
        <v>10</v>
      </c>
      <c r="CI179" s="46">
        <f t="shared" si="405"/>
        <v>245306.88</v>
      </c>
      <c r="CJ179" s="46">
        <f t="shared" si="405"/>
        <v>19</v>
      </c>
      <c r="CK179" s="46">
        <f t="shared" si="405"/>
        <v>466083.07200000004</v>
      </c>
      <c r="CL179" s="46">
        <f t="shared" si="405"/>
        <v>0</v>
      </c>
      <c r="CM179" s="46">
        <f t="shared" si="405"/>
        <v>0</v>
      </c>
      <c r="CN179" s="46">
        <f t="shared" si="405"/>
        <v>2</v>
      </c>
      <c r="CO179" s="46">
        <f t="shared" si="405"/>
        <v>65123.135999999999</v>
      </c>
      <c r="CP179" s="46">
        <f t="shared" si="405"/>
        <v>18</v>
      </c>
      <c r="CQ179" s="46">
        <f t="shared" si="405"/>
        <v>675470.01599999995</v>
      </c>
      <c r="CR179" s="46">
        <f t="shared" si="405"/>
        <v>0</v>
      </c>
      <c r="CS179" s="46">
        <f t="shared" si="405"/>
        <v>0</v>
      </c>
      <c r="CT179" s="46">
        <f t="shared" si="405"/>
        <v>0</v>
      </c>
      <c r="CU179" s="46">
        <f t="shared" si="405"/>
        <v>0</v>
      </c>
      <c r="CV179" s="46">
        <f t="shared" si="405"/>
        <v>489</v>
      </c>
      <c r="CW179" s="46">
        <f t="shared" si="405"/>
        <v>12598228.032</v>
      </c>
    </row>
    <row r="180" spans="1:101" s="4" customFormat="1" ht="30" x14ac:dyDescent="0.25">
      <c r="A180" s="43"/>
      <c r="B180" s="43">
        <v>129</v>
      </c>
      <c r="C180" s="159" t="s">
        <v>446</v>
      </c>
      <c r="D180" s="115" t="s">
        <v>289</v>
      </c>
      <c r="E180" s="112">
        <v>13520</v>
      </c>
      <c r="F180" s="28">
        <v>1.08</v>
      </c>
      <c r="G180" s="44">
        <v>1</v>
      </c>
      <c r="H180" s="112">
        <v>1.4</v>
      </c>
      <c r="I180" s="112">
        <v>1.68</v>
      </c>
      <c r="J180" s="112">
        <v>2.23</v>
      </c>
      <c r="K180" s="112">
        <v>2.57</v>
      </c>
      <c r="L180" s="40">
        <v>20</v>
      </c>
      <c r="M180" s="30">
        <f>SUM(L180*$E180*$F180*$G180*$H180*$M$10)</f>
        <v>408844.79999999999</v>
      </c>
      <c r="N180" s="36">
        <v>0</v>
      </c>
      <c r="O180" s="30">
        <f>SUM(N180*$E180*$F180*$G180*$H180*$O$10)</f>
        <v>0</v>
      </c>
      <c r="P180" s="36">
        <v>0</v>
      </c>
      <c r="Q180" s="30">
        <f>SUM(P180*$E180*$F180*$G180*$H180*$Q$10)</f>
        <v>0</v>
      </c>
      <c r="R180" s="36">
        <v>0</v>
      </c>
      <c r="S180" s="30">
        <f>SUM(R180*$E180*$F180*$G180*$H180*$S$10)</f>
        <v>0</v>
      </c>
      <c r="T180" s="36">
        <v>0</v>
      </c>
      <c r="U180" s="30">
        <f>SUM(T180*$E180*$F180*$G180*$H180*$U$10)</f>
        <v>0</v>
      </c>
      <c r="V180" s="36"/>
      <c r="W180" s="33">
        <f>SUM(V180*$E180*$F180*$G180*$H180*$W$10)</f>
        <v>0</v>
      </c>
      <c r="X180" s="41"/>
      <c r="Y180" s="30">
        <f>SUM(X180*$E180*$F180*$G180*$H180*$Y$10)</f>
        <v>0</v>
      </c>
      <c r="Z180" s="33">
        <v>1</v>
      </c>
      <c r="AA180" s="30">
        <f>SUM(Z180*$E180*$F180*$G180*$H180*$AA$10)</f>
        <v>20442.239999999998</v>
      </c>
      <c r="AB180" s="36">
        <v>0</v>
      </c>
      <c r="AC180" s="30">
        <f>SUM(AB180*$E180*$F180*$G180*$H180*$AC$10)</f>
        <v>0</v>
      </c>
      <c r="AD180" s="36">
        <v>5</v>
      </c>
      <c r="AE180" s="30">
        <f>SUM(AD180*$E180*$F180*$G180*$H180*$AE$10)</f>
        <v>102211.2</v>
      </c>
      <c r="AF180" s="36">
        <v>0</v>
      </c>
      <c r="AG180" s="30">
        <f>AF180*$E180*$F180*$G180*$I180*$AG$10</f>
        <v>0</v>
      </c>
      <c r="AH180" s="37">
        <v>31</v>
      </c>
      <c r="AI180" s="30">
        <f>AH180*$E180*$F180*$G180*$I180*$AI$10</f>
        <v>760451.32799999998</v>
      </c>
      <c r="AJ180" s="41"/>
      <c r="AK180" s="30">
        <f>SUM(AJ180*$E180*$F180*$G180*$H180*$AK$10)</f>
        <v>0</v>
      </c>
      <c r="AL180" s="36"/>
      <c r="AM180" s="33">
        <f>SUM(AL180*$E180*$F180*$G180*$H180*$AM$10)</f>
        <v>0</v>
      </c>
      <c r="AN180" s="36">
        <v>0</v>
      </c>
      <c r="AO180" s="30">
        <f>SUM(AN180*$E180*$F180*$G180*$H180*$AO$10)</f>
        <v>0</v>
      </c>
      <c r="AP180" s="36">
        <v>0</v>
      </c>
      <c r="AQ180" s="30">
        <f>SUM(AP180*$E180*$F180*$G180*$H180*$AQ$10)</f>
        <v>0</v>
      </c>
      <c r="AR180" s="36"/>
      <c r="AS180" s="30">
        <f>SUM(AR180*$E180*$F180*$G180*$H180*$AS$10)</f>
        <v>0</v>
      </c>
      <c r="AT180" s="36"/>
      <c r="AU180" s="30">
        <f>SUM(AT180*$E180*$F180*$G180*$H180*$AU$10)</f>
        <v>0</v>
      </c>
      <c r="AV180" s="36">
        <v>10</v>
      </c>
      <c r="AW180" s="30">
        <f>SUM(AV180*$E180*$F180*$G180*$H180*$AW$10)</f>
        <v>204422.39999999999</v>
      </c>
      <c r="AX180" s="36"/>
      <c r="AY180" s="30">
        <f>SUM(AX180*$E180*$F180*$G180*$H180*$AY$10)</f>
        <v>0</v>
      </c>
      <c r="AZ180" s="36">
        <v>12</v>
      </c>
      <c r="BA180" s="30">
        <f>SUM(AZ180*$E180*$F180*$G180*$H180*$BA$10)</f>
        <v>245306.88</v>
      </c>
      <c r="BB180" s="36">
        <v>17</v>
      </c>
      <c r="BC180" s="30">
        <f>SUM(BB180*$E180*$F180*$G180*$H180*$BC$10)</f>
        <v>347518.08</v>
      </c>
      <c r="BD180" s="36">
        <v>0</v>
      </c>
      <c r="BE180" s="30">
        <f>SUM(BD180*$E180*$F180*$G180*$H180*$BE$10)</f>
        <v>0</v>
      </c>
      <c r="BF180" s="36"/>
      <c r="BG180" s="30">
        <f>SUM(BF180*$E180*$F180*$G180*$H180*$BG$10)</f>
        <v>0</v>
      </c>
      <c r="BH180" s="36">
        <v>10</v>
      </c>
      <c r="BI180" s="30">
        <f>SUM(BH180*$E180*$F180*$G180*$H180*$BI$10)</f>
        <v>204422.39999999999</v>
      </c>
      <c r="BJ180" s="36">
        <v>0</v>
      </c>
      <c r="BK180" s="30">
        <f>BJ180*$E180*$F180*$G180*$I180*$BK$10</f>
        <v>0</v>
      </c>
      <c r="BL180" s="36">
        <v>0</v>
      </c>
      <c r="BM180" s="30">
        <f>BL180*$E180*$F180*$G180*$I180*$BM$10</f>
        <v>0</v>
      </c>
      <c r="BN180" s="48"/>
      <c r="BO180" s="30">
        <f>BN180*$E180*$F180*$G180*$I180*$BO$10</f>
        <v>0</v>
      </c>
      <c r="BP180" s="33">
        <v>7</v>
      </c>
      <c r="BQ180" s="30">
        <f>BP180*$E180*$F180*$G180*$I180*$BQ$10</f>
        <v>171714.81600000002</v>
      </c>
      <c r="BR180" s="36">
        <v>0</v>
      </c>
      <c r="BS180" s="30">
        <f>BR180*$E180*$F180*$G180*$I180*$BS$10</f>
        <v>0</v>
      </c>
      <c r="BT180" s="37">
        <v>25</v>
      </c>
      <c r="BU180" s="30">
        <f>BT180*$E180*$F180*$G180*$I180*$BU$10</f>
        <v>613267.19999999995</v>
      </c>
      <c r="BV180" s="36">
        <v>60</v>
      </c>
      <c r="BW180" s="30">
        <f>BV180*$E180*$F180*$G180*$I180*$BW$10</f>
        <v>1471841.28</v>
      </c>
      <c r="BX180" s="37"/>
      <c r="BY180" s="30">
        <f>BX180*$E180*$F180*$G180*$I180*$BY$10</f>
        <v>0</v>
      </c>
      <c r="BZ180" s="37">
        <v>26</v>
      </c>
      <c r="CA180" s="30">
        <f>BZ180*$E180*$F180*$G180*$I180*$CA$10</f>
        <v>637797.88800000004</v>
      </c>
      <c r="CB180" s="36"/>
      <c r="CC180" s="30">
        <f>CB180*$E180*$F180*$G180*$I180*$CC$10</f>
        <v>0</v>
      </c>
      <c r="CD180" s="36">
        <v>55</v>
      </c>
      <c r="CE180" s="30">
        <f>CD180*$E180*$F180*$G180*$I180*$CE$10</f>
        <v>1349187.8399999999</v>
      </c>
      <c r="CF180" s="37">
        <v>23</v>
      </c>
      <c r="CG180" s="30">
        <f>CF180*$E180*$F180*$G180*$I180*$CG$10</f>
        <v>564205.82400000002</v>
      </c>
      <c r="CH180" s="37">
        <v>10</v>
      </c>
      <c r="CI180" s="30">
        <f>CH180*$E180*$F180*$G180*$I180*$CI$10</f>
        <v>245306.88</v>
      </c>
      <c r="CJ180" s="36">
        <v>19</v>
      </c>
      <c r="CK180" s="30">
        <f>CJ180*$E180*$F180*$G180*$I180*$CK$10</f>
        <v>466083.07200000004</v>
      </c>
      <c r="CL180" s="36"/>
      <c r="CM180" s="30">
        <f>CL180*$E180*$F180*$G180*$I180*$CM$10</f>
        <v>0</v>
      </c>
      <c r="CN180" s="37">
        <v>2</v>
      </c>
      <c r="CO180" s="30">
        <f>CN180*$E180*$F180*$G180*$J180*$CO$10</f>
        <v>65123.135999999999</v>
      </c>
      <c r="CP180" s="37">
        <v>18</v>
      </c>
      <c r="CQ180" s="30">
        <f>CP180*$E180*$F180*$G180*$K180*$CQ$10</f>
        <v>675470.01599999995</v>
      </c>
      <c r="CR180" s="33"/>
      <c r="CS180" s="30">
        <f>CR180*E180*F180*G180</f>
        <v>0</v>
      </c>
      <c r="CT180" s="33"/>
      <c r="CU180" s="30"/>
      <c r="CV180" s="85">
        <f t="shared" ref="CV180:CW183" si="406">SUM(N180+L180+X180+P180+R180+Z180+V180+T180+AB180+AF180+AD180+AH180+AJ180+AN180+BJ180+BP180+AL180+AX180+AZ180+CB180+CD180+BZ180+CF180+CH180+BT180+BV180+AP180+AR180+AT180+AV180+BL180+BN180+BR180+BB180+BD180+BF180+BH180+BX180+CJ180+CL180+CN180+CP180+CR180)</f>
        <v>351</v>
      </c>
      <c r="CW180" s="85">
        <f t="shared" si="406"/>
        <v>8553617.2800000012</v>
      </c>
    </row>
    <row r="181" spans="1:101" s="4" customFormat="1" ht="105" x14ac:dyDescent="0.25">
      <c r="A181" s="43"/>
      <c r="B181" s="43">
        <v>130</v>
      </c>
      <c r="C181" s="159" t="s">
        <v>447</v>
      </c>
      <c r="D181" s="115" t="s">
        <v>290</v>
      </c>
      <c r="E181" s="112">
        <v>13520</v>
      </c>
      <c r="F181" s="28">
        <v>1.41</v>
      </c>
      <c r="G181" s="44">
        <v>1</v>
      </c>
      <c r="H181" s="112">
        <v>1.4</v>
      </c>
      <c r="I181" s="112">
        <v>1.68</v>
      </c>
      <c r="J181" s="112">
        <v>2.23</v>
      </c>
      <c r="K181" s="112">
        <v>2.57</v>
      </c>
      <c r="L181" s="40">
        <v>66</v>
      </c>
      <c r="M181" s="30">
        <f>SUM(L181*$E181*$F181*$G181*$H181*$M$10)</f>
        <v>1761439.68</v>
      </c>
      <c r="N181" s="36">
        <v>0</v>
      </c>
      <c r="O181" s="30">
        <f>SUM(N181*$E181*$F181*$G181*$H181*$O$10)</f>
        <v>0</v>
      </c>
      <c r="P181" s="36">
        <v>0</v>
      </c>
      <c r="Q181" s="30">
        <f>SUM(P181*$E181*$F181*$G181*$H181*$Q$10)</f>
        <v>0</v>
      </c>
      <c r="R181" s="36">
        <v>0</v>
      </c>
      <c r="S181" s="30">
        <f>SUM(R181*$E181*$F181*$G181*$H181*$S$10)</f>
        <v>0</v>
      </c>
      <c r="T181" s="36"/>
      <c r="U181" s="30">
        <f>SUM(T181*$E181*$F181*$G181*$H181*$U$10)</f>
        <v>0</v>
      </c>
      <c r="V181" s="36"/>
      <c r="W181" s="33">
        <f>SUM(V181*$E181*$F181*$G181*$H181*$W$10)</f>
        <v>0</v>
      </c>
      <c r="X181" s="41"/>
      <c r="Y181" s="30">
        <f>SUM(X181*$E181*$F181*$G181*$H181*$Y$10)</f>
        <v>0</v>
      </c>
      <c r="Z181" s="36"/>
      <c r="AA181" s="30">
        <f>SUM(Z181*$E181*$F181*$G181*$H181*$AA$10)</f>
        <v>0</v>
      </c>
      <c r="AB181" s="36">
        <v>0</v>
      </c>
      <c r="AC181" s="30">
        <f>SUM(AB181*$E181*$F181*$G181*$H181*$AC$10)</f>
        <v>0</v>
      </c>
      <c r="AD181" s="36"/>
      <c r="AE181" s="30">
        <f>SUM(AD181*$E181*$F181*$G181*$H181*$AE$10)</f>
        <v>0</v>
      </c>
      <c r="AF181" s="36">
        <v>0</v>
      </c>
      <c r="AG181" s="30">
        <f>AF181*$E181*$F181*$G181*$I181*$AG$10</f>
        <v>0</v>
      </c>
      <c r="AH181" s="36">
        <v>11</v>
      </c>
      <c r="AI181" s="30">
        <f>AH181*$E181*$F181*$G181*$I181*$AI$10</f>
        <v>352287.93599999993</v>
      </c>
      <c r="AJ181" s="41">
        <v>20</v>
      </c>
      <c r="AK181" s="30">
        <f>SUM(AJ181*$E181*$F181*$G181*$H181*$AK$10)</f>
        <v>533769.6</v>
      </c>
      <c r="AL181" s="36"/>
      <c r="AM181" s="33">
        <f>SUM(AL181*$E181*$F181*$G181*$H181*$AM$10)</f>
        <v>0</v>
      </c>
      <c r="AN181" s="36">
        <v>0</v>
      </c>
      <c r="AO181" s="30">
        <f>SUM(AN181*$E181*$F181*$G181*$H181*$AO$10)</f>
        <v>0</v>
      </c>
      <c r="AP181" s="36">
        <v>0</v>
      </c>
      <c r="AQ181" s="30">
        <f>SUM(AP181*$E181*$F181*$G181*$H181*$AQ$10)</f>
        <v>0</v>
      </c>
      <c r="AR181" s="36"/>
      <c r="AS181" s="30">
        <f>SUM(AR181*$E181*$F181*$G181*$H181*$AS$10)</f>
        <v>0</v>
      </c>
      <c r="AT181" s="36"/>
      <c r="AU181" s="30">
        <f>SUM(AT181*$E181*$F181*$G181*$H181*$AU$10)</f>
        <v>0</v>
      </c>
      <c r="AV181" s="36"/>
      <c r="AW181" s="30">
        <f>SUM(AV181*$E181*$F181*$G181*$H181*$AW$10)</f>
        <v>0</v>
      </c>
      <c r="AX181" s="36">
        <v>0</v>
      </c>
      <c r="AY181" s="30">
        <f>SUM(AX181*$E181*$F181*$G181*$H181*$AY$10)</f>
        <v>0</v>
      </c>
      <c r="AZ181" s="36">
        <v>0</v>
      </c>
      <c r="BA181" s="30">
        <f>SUM(AZ181*$E181*$F181*$G181*$H181*$BA$10)</f>
        <v>0</v>
      </c>
      <c r="BB181" s="36">
        <v>0</v>
      </c>
      <c r="BC181" s="30">
        <f>SUM(BB181*$E181*$F181*$G181*$H181*$BC$10)</f>
        <v>0</v>
      </c>
      <c r="BD181" s="36">
        <v>0</v>
      </c>
      <c r="BE181" s="30">
        <f>SUM(BD181*$E181*$F181*$G181*$H181*$BE$10)</f>
        <v>0</v>
      </c>
      <c r="BF181" s="36">
        <v>0</v>
      </c>
      <c r="BG181" s="30">
        <f>SUM(BF181*$E181*$F181*$G181*$H181*$BG$10)</f>
        <v>0</v>
      </c>
      <c r="BH181" s="36"/>
      <c r="BI181" s="30">
        <f>SUM(BH181*$E181*$F181*$G181*$H181*$BI$10)</f>
        <v>0</v>
      </c>
      <c r="BJ181" s="36">
        <v>0</v>
      </c>
      <c r="BK181" s="30">
        <f>BJ181*$E181*$F181*$G181*$I181*$BK$10</f>
        <v>0</v>
      </c>
      <c r="BL181" s="37"/>
      <c r="BM181" s="30">
        <f>BL181*$E181*$F181*$G181*$I181*$BM$10</f>
        <v>0</v>
      </c>
      <c r="BN181" s="48"/>
      <c r="BO181" s="30">
        <f>BN181*$E181*$F181*$G181*$I181*$BO$10</f>
        <v>0</v>
      </c>
      <c r="BP181" s="33">
        <v>8</v>
      </c>
      <c r="BQ181" s="30">
        <f>BP181*$E181*$F181*$G181*$I181*$BQ$10</f>
        <v>256209.408</v>
      </c>
      <c r="BR181" s="36"/>
      <c r="BS181" s="30">
        <f>BR181*$E181*$F181*$G181*$I181*$BS$10</f>
        <v>0</v>
      </c>
      <c r="BT181" s="36">
        <v>0</v>
      </c>
      <c r="BU181" s="30">
        <f>BT181*$E181*$F181*$G181*$I181*$BU$10</f>
        <v>0</v>
      </c>
      <c r="BV181" s="36">
        <v>1</v>
      </c>
      <c r="BW181" s="30">
        <f>BV181*$E181*$F181*$G181*$I181*$BW$10</f>
        <v>32026.175999999999</v>
      </c>
      <c r="BX181" s="36"/>
      <c r="BY181" s="30">
        <f>BX181*$E181*$F181*$G181*$I181*$BY$10</f>
        <v>0</v>
      </c>
      <c r="BZ181" s="36">
        <v>0</v>
      </c>
      <c r="CA181" s="30">
        <f>BZ181*$E181*$F181*$G181*$I181*$CA$10</f>
        <v>0</v>
      </c>
      <c r="CB181" s="36"/>
      <c r="CC181" s="30">
        <f>CB181*$E181*$F181*$G181*$I181*$CC$10</f>
        <v>0</v>
      </c>
      <c r="CD181" s="36">
        <v>27</v>
      </c>
      <c r="CE181" s="30">
        <f>CD181*$E181*$F181*$G181*$I181*$CE$10</f>
        <v>864706.75199999986</v>
      </c>
      <c r="CF181" s="36"/>
      <c r="CG181" s="30">
        <f>CF181*$E181*$F181*$G181*$I181*$CG$10</f>
        <v>0</v>
      </c>
      <c r="CH181" s="36"/>
      <c r="CI181" s="30">
        <f>CH181*$E181*$F181*$G181*$I181*$CI$10</f>
        <v>0</v>
      </c>
      <c r="CJ181" s="36"/>
      <c r="CK181" s="30">
        <f>CJ181*$E181*$F181*$G181*$I181*$CK$10</f>
        <v>0</v>
      </c>
      <c r="CL181" s="36">
        <v>0</v>
      </c>
      <c r="CM181" s="30">
        <f>CL181*$E181*$F181*$G181*$I181*$CM$10</f>
        <v>0</v>
      </c>
      <c r="CN181" s="36">
        <v>0</v>
      </c>
      <c r="CO181" s="30">
        <f>CN181*$E181*$F181*$G181*$J181*$CO$10</f>
        <v>0</v>
      </c>
      <c r="CP181" s="36"/>
      <c r="CQ181" s="30">
        <f>CP181*$E181*$F181*$G181*$K181*$CQ$10</f>
        <v>0</v>
      </c>
      <c r="CR181" s="33"/>
      <c r="CS181" s="30">
        <f>CR181*E181*F181*G181</f>
        <v>0</v>
      </c>
      <c r="CT181" s="33"/>
      <c r="CU181" s="30"/>
      <c r="CV181" s="85">
        <f t="shared" si="406"/>
        <v>133</v>
      </c>
      <c r="CW181" s="85">
        <f t="shared" si="406"/>
        <v>3800439.5519999997</v>
      </c>
    </row>
    <row r="182" spans="1:101" s="4" customFormat="1" ht="30" x14ac:dyDescent="0.25">
      <c r="A182" s="43"/>
      <c r="B182" s="43">
        <v>131</v>
      </c>
      <c r="C182" s="159" t="s">
        <v>448</v>
      </c>
      <c r="D182" s="115" t="s">
        <v>291</v>
      </c>
      <c r="E182" s="112">
        <v>13520</v>
      </c>
      <c r="F182" s="28">
        <v>2.58</v>
      </c>
      <c r="G182" s="44">
        <v>1</v>
      </c>
      <c r="H182" s="112">
        <v>1.4</v>
      </c>
      <c r="I182" s="112">
        <v>1.68</v>
      </c>
      <c r="J182" s="112">
        <v>2.23</v>
      </c>
      <c r="K182" s="112">
        <v>2.57</v>
      </c>
      <c r="L182" s="40"/>
      <c r="M182" s="30">
        <f>SUM(L182*$E182*$F182*$G182*$H182*$M$10)</f>
        <v>0</v>
      </c>
      <c r="N182" s="40"/>
      <c r="O182" s="30">
        <f>SUM(N182*$E182*$F182*$G182*$H182*$O$10)</f>
        <v>0</v>
      </c>
      <c r="P182" s="40"/>
      <c r="Q182" s="30">
        <f>SUM(P182*$E182*$F182*$G182*$H182*$Q$10)</f>
        <v>0</v>
      </c>
      <c r="R182" s="40"/>
      <c r="S182" s="30">
        <f>SUM(R182*$E182*$F182*$G182*$H182*$S$10)</f>
        <v>0</v>
      </c>
      <c r="T182" s="40"/>
      <c r="U182" s="30">
        <f>SUM(T182*$E182*$F182*$G182*$H182*$U$10)</f>
        <v>0</v>
      </c>
      <c r="V182" s="36"/>
      <c r="W182" s="33">
        <f>SUM(V182*$E182*$F182*$G182*$H182*$W$10)</f>
        <v>0</v>
      </c>
      <c r="X182" s="41"/>
      <c r="Y182" s="30">
        <f>SUM(X182*$E182*$F182*$G182*$H182*$Y$10)</f>
        <v>0</v>
      </c>
      <c r="Z182" s="40"/>
      <c r="AA182" s="30">
        <f>SUM(Z182*$E182*$F182*$G182*$H182*$AA$10)</f>
        <v>0</v>
      </c>
      <c r="AB182" s="40"/>
      <c r="AC182" s="30">
        <f>SUM(AB182*$E182*$F182*$G182*$H182*$AC$10)</f>
        <v>0</v>
      </c>
      <c r="AD182" s="40"/>
      <c r="AE182" s="30">
        <f>SUM(AD182*$E182*$F182*$G182*$H182*$AE$10)</f>
        <v>0</v>
      </c>
      <c r="AF182" s="40"/>
      <c r="AG182" s="30">
        <f>AF182*$E182*$F182*$G182*$I182*$AG$10</f>
        <v>0</v>
      </c>
      <c r="AH182" s="40"/>
      <c r="AI182" s="30">
        <f>AH182*$E182*$F182*$G182*$I182*$AI$10</f>
        <v>0</v>
      </c>
      <c r="AJ182" s="41">
        <v>5</v>
      </c>
      <c r="AK182" s="30">
        <f>SUM(AJ182*$E182*$F182*$G182*$H182*$AK$10)</f>
        <v>244171.19999999998</v>
      </c>
      <c r="AL182" s="40"/>
      <c r="AM182" s="33">
        <f>SUM(AL182*$E182*$F182*$G182*$H182*$AM$10)</f>
        <v>0</v>
      </c>
      <c r="AN182" s="40"/>
      <c r="AO182" s="30">
        <f>SUM(AN182*$E182*$F182*$G182*$H182*$AO$10)</f>
        <v>0</v>
      </c>
      <c r="AP182" s="40"/>
      <c r="AQ182" s="30">
        <f>SUM(AP182*$E182*$F182*$G182*$H182*$AQ$10)</f>
        <v>0</v>
      </c>
      <c r="AR182" s="40"/>
      <c r="AS182" s="30">
        <f>SUM(AR182*$E182*$F182*$G182*$H182*$AS$10)</f>
        <v>0</v>
      </c>
      <c r="AT182" s="40"/>
      <c r="AU182" s="30">
        <f>SUM(AT182*$E182*$F182*$G182*$H182*$AU$10)</f>
        <v>0</v>
      </c>
      <c r="AV182" s="36"/>
      <c r="AW182" s="30">
        <f>SUM(AV182*$E182*$F182*$G182*$H182*$AW$10)</f>
        <v>0</v>
      </c>
      <c r="AX182" s="40"/>
      <c r="AY182" s="30">
        <f>SUM(AX182*$E182*$F182*$G182*$H182*$AY$10)</f>
        <v>0</v>
      </c>
      <c r="AZ182" s="40"/>
      <c r="BA182" s="30">
        <f>SUM(AZ182*$E182*$F182*$G182*$H182*$BA$10)</f>
        <v>0</v>
      </c>
      <c r="BB182" s="40"/>
      <c r="BC182" s="30">
        <f>SUM(BB182*$E182*$F182*$G182*$H182*$BC$10)</f>
        <v>0</v>
      </c>
      <c r="BD182" s="40"/>
      <c r="BE182" s="30">
        <f>SUM(BD182*$E182*$F182*$G182*$H182*$BE$10)</f>
        <v>0</v>
      </c>
      <c r="BF182" s="40"/>
      <c r="BG182" s="30">
        <f>SUM(BF182*$E182*$F182*$G182*$H182*$BG$10)</f>
        <v>0</v>
      </c>
      <c r="BH182" s="36"/>
      <c r="BI182" s="30">
        <f>SUM(BH182*$E182*$F182*$G182*$H182*$BI$10)</f>
        <v>0</v>
      </c>
      <c r="BJ182" s="40"/>
      <c r="BK182" s="30">
        <f>BJ182*$E182*$F182*$G182*$I182*$BK$10</f>
        <v>0</v>
      </c>
      <c r="BL182" s="40"/>
      <c r="BM182" s="30">
        <f>BL182*$E182*$F182*$G182*$I182*$BM$10</f>
        <v>0</v>
      </c>
      <c r="BN182" s="50"/>
      <c r="BO182" s="30">
        <f>BN182*$E182*$F182*$G182*$I182*$BO$10</f>
        <v>0</v>
      </c>
      <c r="BP182" s="40"/>
      <c r="BQ182" s="30">
        <f>BP182*$E182*$F182*$G182*$I182*$BQ$10</f>
        <v>0</v>
      </c>
      <c r="BR182" s="40"/>
      <c r="BS182" s="30">
        <f>BR182*$E182*$F182*$G182*$I182*$BS$10</f>
        <v>0</v>
      </c>
      <c r="BT182" s="40"/>
      <c r="BU182" s="30">
        <f>BT182*$E182*$F182*$G182*$I182*$BU$10</f>
        <v>0</v>
      </c>
      <c r="BV182" s="40"/>
      <c r="BW182" s="30">
        <f>BV182*$E182*$F182*$G182*$I182*$BW$10</f>
        <v>0</v>
      </c>
      <c r="BX182" s="40"/>
      <c r="BY182" s="30">
        <f>BX182*$E182*$F182*$G182*$I182*$BY$10</f>
        <v>0</v>
      </c>
      <c r="BZ182" s="40"/>
      <c r="CA182" s="30">
        <f>BZ182*$E182*$F182*$G182*$I182*$CA$10</f>
        <v>0</v>
      </c>
      <c r="CB182" s="40"/>
      <c r="CC182" s="30">
        <f>CB182*$E182*$F182*$G182*$I182*$CC$10</f>
        <v>0</v>
      </c>
      <c r="CD182" s="40"/>
      <c r="CE182" s="30">
        <f>CD182*$E182*$F182*$G182*$I182*$CE$10</f>
        <v>0</v>
      </c>
      <c r="CF182" s="40"/>
      <c r="CG182" s="30">
        <f>CF182*$E182*$F182*$G182*$I182*$CG$10</f>
        <v>0</v>
      </c>
      <c r="CH182" s="36"/>
      <c r="CI182" s="30">
        <f>CH182*$E182*$F182*$G182*$I182*$CI$10</f>
        <v>0</v>
      </c>
      <c r="CJ182" s="36"/>
      <c r="CK182" s="30">
        <f>CJ182*$E182*$F182*$G182*$I182*$CK$10</f>
        <v>0</v>
      </c>
      <c r="CL182" s="40"/>
      <c r="CM182" s="30">
        <f>CL182*$E182*$F182*$G182*$I182*$CM$10</f>
        <v>0</v>
      </c>
      <c r="CN182" s="40"/>
      <c r="CO182" s="30">
        <f>CN182*$E182*$F182*$G182*$J182*$CO$10</f>
        <v>0</v>
      </c>
      <c r="CP182" s="40"/>
      <c r="CQ182" s="30">
        <f>CP182*$E182*$F182*$G182*$K182*$CQ$10</f>
        <v>0</v>
      </c>
      <c r="CR182" s="33"/>
      <c r="CS182" s="30">
        <f>CR182*E182*F182*G182</f>
        <v>0</v>
      </c>
      <c r="CT182" s="33"/>
      <c r="CU182" s="30"/>
      <c r="CV182" s="85">
        <f t="shared" si="406"/>
        <v>5</v>
      </c>
      <c r="CW182" s="85">
        <f t="shared" si="406"/>
        <v>244171.19999999998</v>
      </c>
    </row>
    <row r="183" spans="1:101" s="4" customFormat="1" ht="45" x14ac:dyDescent="0.25">
      <c r="A183" s="43"/>
      <c r="B183" s="43">
        <v>132</v>
      </c>
      <c r="C183" s="159" t="s">
        <v>449</v>
      </c>
      <c r="D183" s="115" t="s">
        <v>292</v>
      </c>
      <c r="E183" s="112">
        <v>13520</v>
      </c>
      <c r="F183" s="44">
        <v>12.27</v>
      </c>
      <c r="G183" s="44">
        <v>1</v>
      </c>
      <c r="H183" s="112">
        <v>1.4</v>
      </c>
      <c r="I183" s="112">
        <v>1.68</v>
      </c>
      <c r="J183" s="112">
        <v>2.23</v>
      </c>
      <c r="K183" s="112">
        <v>2.57</v>
      </c>
      <c r="L183" s="40"/>
      <c r="M183" s="30">
        <f>SUM(L183*$E183*$F183*$G183*$H183*$M$10)</f>
        <v>0</v>
      </c>
      <c r="N183" s="40"/>
      <c r="O183" s="30">
        <f>SUM(N183*$E183*$F183*$G183*$H183*$O$10)</f>
        <v>0</v>
      </c>
      <c r="P183" s="40"/>
      <c r="Q183" s="30">
        <f>SUM(P183*$E183*$F183*$G183*$H183*$Q$10)</f>
        <v>0</v>
      </c>
      <c r="R183" s="40"/>
      <c r="S183" s="30">
        <f>SUM(R183*$E183*$F183*$G183*$H183*$S$10)</f>
        <v>0</v>
      </c>
      <c r="T183" s="40"/>
      <c r="U183" s="30">
        <f>SUM(T183*$E183*$F183*$G183*$H183*$U$10)</f>
        <v>0</v>
      </c>
      <c r="V183" s="36"/>
      <c r="W183" s="33">
        <f>SUM(V183*$E183*$F183*$G183*$H183*$W$10)</f>
        <v>0</v>
      </c>
      <c r="X183" s="41"/>
      <c r="Y183" s="30">
        <f>SUM(X183*$E183*$F183*$G183*$H183*$Y$10)</f>
        <v>0</v>
      </c>
      <c r="Z183" s="40"/>
      <c r="AA183" s="30">
        <f>SUM(Z183*$E183*$F183*$G183*$H183*$AA$10)</f>
        <v>0</v>
      </c>
      <c r="AB183" s="40"/>
      <c r="AC183" s="30">
        <f>SUM(AB183*$E183*$F183*$G183*$H183*$AC$10)</f>
        <v>0</v>
      </c>
      <c r="AD183" s="40"/>
      <c r="AE183" s="30">
        <f>SUM(AD183*$E183*$F183*$G183*$H183*$AE$10)</f>
        <v>0</v>
      </c>
      <c r="AF183" s="40"/>
      <c r="AG183" s="30">
        <f>AF183*$E183*$F183*$G183*$I183*$AG$10</f>
        <v>0</v>
      </c>
      <c r="AH183" s="40"/>
      <c r="AI183" s="30">
        <f>AH183*$E183*$F183*$G183*$I183*$AI$10</f>
        <v>0</v>
      </c>
      <c r="AJ183" s="41"/>
      <c r="AK183" s="30">
        <f>SUM(AJ183*$E183*$F183*$G183*$H183*$AK$10)</f>
        <v>0</v>
      </c>
      <c r="AL183" s="40"/>
      <c r="AM183" s="33">
        <f>SUM(AL183*$E183*$F183*$G183*$H183*$AM$10)</f>
        <v>0</v>
      </c>
      <c r="AN183" s="40"/>
      <c r="AO183" s="30">
        <f>SUM(AN183*$E183*$F183*$G183*$H183*$AO$10)</f>
        <v>0</v>
      </c>
      <c r="AP183" s="40"/>
      <c r="AQ183" s="30">
        <f>SUM(AP183*$E183*$F183*$G183*$H183*$AQ$10)</f>
        <v>0</v>
      </c>
      <c r="AR183" s="40"/>
      <c r="AS183" s="30">
        <f>SUM(AR183*$E183*$F183*$G183*$H183*$AS$10)</f>
        <v>0</v>
      </c>
      <c r="AT183" s="40"/>
      <c r="AU183" s="30">
        <f>SUM(AT183*$E183*$F183*$G183*$H183*$AU$10)</f>
        <v>0</v>
      </c>
      <c r="AV183" s="40"/>
      <c r="AW183" s="30">
        <f>SUM(AV183*$E183*$F183*$G183*$H183*$AW$10)</f>
        <v>0</v>
      </c>
      <c r="AX183" s="40"/>
      <c r="AY183" s="30">
        <f>SUM(AX183*$E183*$F183*$G183*$H183*$AY$10)</f>
        <v>0</v>
      </c>
      <c r="AZ183" s="40"/>
      <c r="BA183" s="30">
        <f>SUM(AZ183*$E183*$F183*$G183*$H183*$BA$10)</f>
        <v>0</v>
      </c>
      <c r="BB183" s="40"/>
      <c r="BC183" s="30">
        <f>SUM(BB183*$E183*$F183*$G183*$H183*$BC$10)</f>
        <v>0</v>
      </c>
      <c r="BD183" s="40"/>
      <c r="BE183" s="30">
        <f>SUM(BD183*$E183*$F183*$G183*$H183*$BE$10)</f>
        <v>0</v>
      </c>
      <c r="BF183" s="40"/>
      <c r="BG183" s="30">
        <f>SUM(BF183*$E183*$F183*$G183*$H183*$BG$10)</f>
        <v>0</v>
      </c>
      <c r="BH183" s="40"/>
      <c r="BI183" s="30">
        <f>SUM(BH183*$E183*$F183*$G183*$H183*$BI$10)</f>
        <v>0</v>
      </c>
      <c r="BJ183" s="40"/>
      <c r="BK183" s="30">
        <f>BJ183*$E183*$F183*$G183*$I183*$BK$10</f>
        <v>0</v>
      </c>
      <c r="BL183" s="40"/>
      <c r="BM183" s="30">
        <f>BL183*$E183*$F183*$G183*$I183*$BM$10</f>
        <v>0</v>
      </c>
      <c r="BN183" s="50"/>
      <c r="BO183" s="30">
        <f>BN183*$E183*$F183*$G183*$I183*$BO$10</f>
        <v>0</v>
      </c>
      <c r="BP183" s="40"/>
      <c r="BQ183" s="30">
        <f>BP183*$E183*$F183*$G183*$I183*$BQ$10</f>
        <v>0</v>
      </c>
      <c r="BR183" s="40"/>
      <c r="BS183" s="30">
        <f>BR183*$E183*$F183*$G183*$I183*$BS$10</f>
        <v>0</v>
      </c>
      <c r="BT183" s="40"/>
      <c r="BU183" s="30">
        <f>BT183*$E183*$F183*$G183*$I183*$BU$10</f>
        <v>0</v>
      </c>
      <c r="BV183" s="40"/>
      <c r="BW183" s="30">
        <f>BV183*$E183*$F183*$G183*$I183*$BW$10</f>
        <v>0</v>
      </c>
      <c r="BX183" s="40"/>
      <c r="BY183" s="30">
        <f>BX183*$E183*$F183*$G183*$I183*$BY$10</f>
        <v>0</v>
      </c>
      <c r="BZ183" s="40"/>
      <c r="CA183" s="30">
        <f>BZ183*$E183*$F183*$G183*$I183*$CA$10</f>
        <v>0</v>
      </c>
      <c r="CB183" s="40"/>
      <c r="CC183" s="30">
        <f>CB183*$E183*$F183*$G183*$I183*$CC$10</f>
        <v>0</v>
      </c>
      <c r="CD183" s="40"/>
      <c r="CE183" s="30">
        <f>CD183*$E183*$F183*$G183*$I183*$CE$10</f>
        <v>0</v>
      </c>
      <c r="CF183" s="40"/>
      <c r="CG183" s="30">
        <f>CF183*$E183*$F183*$G183*$I183*$CG$10</f>
        <v>0</v>
      </c>
      <c r="CH183" s="40"/>
      <c r="CI183" s="30">
        <f>CH183*$E183*$F183*$G183*$I183*$CI$10</f>
        <v>0</v>
      </c>
      <c r="CJ183" s="40"/>
      <c r="CK183" s="30">
        <f>CJ183*$E183*$F183*$G183*$I183*$CK$10</f>
        <v>0</v>
      </c>
      <c r="CL183" s="40"/>
      <c r="CM183" s="30">
        <f>CL183*$E183*$F183*$G183*$I183*$CM$10</f>
        <v>0</v>
      </c>
      <c r="CN183" s="40"/>
      <c r="CO183" s="30">
        <f>CN183*$E183*$F183*$G183*$J183*$CO$10</f>
        <v>0</v>
      </c>
      <c r="CP183" s="40"/>
      <c r="CQ183" s="30">
        <f>CP183*$E183*$F183*$G183*$K183*$CQ$10</f>
        <v>0</v>
      </c>
      <c r="CR183" s="33"/>
      <c r="CS183" s="30">
        <f>CR183*E183*F183*G183</f>
        <v>0</v>
      </c>
      <c r="CT183" s="33"/>
      <c r="CU183" s="30"/>
      <c r="CV183" s="85">
        <f t="shared" si="406"/>
        <v>0</v>
      </c>
      <c r="CW183" s="85">
        <f t="shared" si="406"/>
        <v>0</v>
      </c>
    </row>
    <row r="184" spans="1:101" s="83" customFormat="1" x14ac:dyDescent="0.25">
      <c r="A184" s="80">
        <v>36</v>
      </c>
      <c r="B184" s="80"/>
      <c r="C184" s="160"/>
      <c r="D184" s="110" t="s">
        <v>293</v>
      </c>
      <c r="E184" s="112">
        <v>13520</v>
      </c>
      <c r="F184" s="118"/>
      <c r="G184" s="26">
        <v>1</v>
      </c>
      <c r="H184" s="119">
        <v>1.4</v>
      </c>
      <c r="I184" s="119">
        <v>1.68</v>
      </c>
      <c r="J184" s="119">
        <v>2.23</v>
      </c>
      <c r="K184" s="119">
        <v>2.57</v>
      </c>
      <c r="L184" s="46">
        <f>SUM(L185:L190)</f>
        <v>100</v>
      </c>
      <c r="M184" s="46">
        <f t="shared" ref="M184:BX184" si="407">SUM(M185:M190)</f>
        <v>15670491.199999999</v>
      </c>
      <c r="N184" s="46">
        <f t="shared" si="407"/>
        <v>0</v>
      </c>
      <c r="O184" s="46">
        <f t="shared" si="407"/>
        <v>0</v>
      </c>
      <c r="P184" s="46">
        <f t="shared" si="407"/>
        <v>100</v>
      </c>
      <c r="Q184" s="46">
        <f t="shared" si="407"/>
        <v>757120</v>
      </c>
      <c r="R184" s="46">
        <f t="shared" si="407"/>
        <v>0</v>
      </c>
      <c r="S184" s="46">
        <f t="shared" si="407"/>
        <v>0</v>
      </c>
      <c r="T184" s="46">
        <f t="shared" si="407"/>
        <v>0</v>
      </c>
      <c r="U184" s="46">
        <f t="shared" si="407"/>
        <v>0</v>
      </c>
      <c r="V184" s="46">
        <f t="shared" si="407"/>
        <v>0</v>
      </c>
      <c r="W184" s="46">
        <f t="shared" si="407"/>
        <v>0</v>
      </c>
      <c r="X184" s="46">
        <f t="shared" si="407"/>
        <v>0</v>
      </c>
      <c r="Y184" s="46">
        <f t="shared" si="407"/>
        <v>0</v>
      </c>
      <c r="Z184" s="46">
        <f t="shared" si="407"/>
        <v>0</v>
      </c>
      <c r="AA184" s="46">
        <f t="shared" si="407"/>
        <v>0</v>
      </c>
      <c r="AB184" s="46">
        <f t="shared" si="407"/>
        <v>0</v>
      </c>
      <c r="AC184" s="46">
        <f t="shared" si="407"/>
        <v>0</v>
      </c>
      <c r="AD184" s="46">
        <f t="shared" si="407"/>
        <v>3</v>
      </c>
      <c r="AE184" s="46">
        <f t="shared" si="407"/>
        <v>31799.040000000001</v>
      </c>
      <c r="AF184" s="46">
        <f t="shared" si="407"/>
        <v>2</v>
      </c>
      <c r="AG184" s="46">
        <f t="shared" si="407"/>
        <v>18170.88</v>
      </c>
      <c r="AH184" s="46">
        <f t="shared" si="407"/>
        <v>0</v>
      </c>
      <c r="AI184" s="46">
        <f t="shared" si="407"/>
        <v>0</v>
      </c>
      <c r="AJ184" s="46">
        <f t="shared" si="407"/>
        <v>0</v>
      </c>
      <c r="AK184" s="46">
        <f t="shared" si="407"/>
        <v>0</v>
      </c>
      <c r="AL184" s="46">
        <f t="shared" si="407"/>
        <v>0</v>
      </c>
      <c r="AM184" s="46">
        <f t="shared" si="407"/>
        <v>0</v>
      </c>
      <c r="AN184" s="46">
        <f t="shared" si="407"/>
        <v>0</v>
      </c>
      <c r="AO184" s="46">
        <f t="shared" si="407"/>
        <v>0</v>
      </c>
      <c r="AP184" s="46">
        <f t="shared" si="407"/>
        <v>0</v>
      </c>
      <c r="AQ184" s="46">
        <f t="shared" si="407"/>
        <v>0</v>
      </c>
      <c r="AR184" s="46">
        <f t="shared" si="407"/>
        <v>0</v>
      </c>
      <c r="AS184" s="46">
        <f t="shared" si="407"/>
        <v>0</v>
      </c>
      <c r="AT184" s="46">
        <f t="shared" si="407"/>
        <v>0</v>
      </c>
      <c r="AU184" s="46">
        <f t="shared" si="407"/>
        <v>0</v>
      </c>
      <c r="AV184" s="46">
        <f t="shared" si="407"/>
        <v>0</v>
      </c>
      <c r="AW184" s="46">
        <f t="shared" si="407"/>
        <v>0</v>
      </c>
      <c r="AX184" s="46">
        <f t="shared" si="407"/>
        <v>0</v>
      </c>
      <c r="AY184" s="46">
        <f t="shared" si="407"/>
        <v>0</v>
      </c>
      <c r="AZ184" s="46">
        <f t="shared" si="407"/>
        <v>0</v>
      </c>
      <c r="BA184" s="46">
        <f t="shared" si="407"/>
        <v>0</v>
      </c>
      <c r="BB184" s="46">
        <f t="shared" si="407"/>
        <v>0</v>
      </c>
      <c r="BC184" s="46">
        <f t="shared" si="407"/>
        <v>0</v>
      </c>
      <c r="BD184" s="46">
        <f t="shared" si="407"/>
        <v>0</v>
      </c>
      <c r="BE184" s="46">
        <f t="shared" si="407"/>
        <v>0</v>
      </c>
      <c r="BF184" s="46">
        <f t="shared" si="407"/>
        <v>0</v>
      </c>
      <c r="BG184" s="46">
        <f t="shared" si="407"/>
        <v>0</v>
      </c>
      <c r="BH184" s="46">
        <f t="shared" si="407"/>
        <v>0</v>
      </c>
      <c r="BI184" s="46">
        <f t="shared" si="407"/>
        <v>0</v>
      </c>
      <c r="BJ184" s="46">
        <f t="shared" si="407"/>
        <v>0</v>
      </c>
      <c r="BK184" s="46">
        <f t="shared" si="407"/>
        <v>0</v>
      </c>
      <c r="BL184" s="46">
        <f t="shared" si="407"/>
        <v>0</v>
      </c>
      <c r="BM184" s="46">
        <f t="shared" si="407"/>
        <v>0</v>
      </c>
      <c r="BN184" s="46">
        <f t="shared" si="407"/>
        <v>100</v>
      </c>
      <c r="BO184" s="46">
        <f t="shared" si="407"/>
        <v>18804589.439999998</v>
      </c>
      <c r="BP184" s="46">
        <f t="shared" si="407"/>
        <v>0</v>
      </c>
      <c r="BQ184" s="46">
        <f t="shared" si="407"/>
        <v>0</v>
      </c>
      <c r="BR184" s="46">
        <f t="shared" si="407"/>
        <v>44</v>
      </c>
      <c r="BS184" s="46">
        <f t="shared" si="407"/>
        <v>8274019.353600001</v>
      </c>
      <c r="BT184" s="46">
        <f t="shared" si="407"/>
        <v>0</v>
      </c>
      <c r="BU184" s="46">
        <f t="shared" si="407"/>
        <v>0</v>
      </c>
      <c r="BV184" s="46">
        <f t="shared" si="407"/>
        <v>0</v>
      </c>
      <c r="BW184" s="46">
        <f t="shared" si="407"/>
        <v>0</v>
      </c>
      <c r="BX184" s="46">
        <f t="shared" si="407"/>
        <v>0</v>
      </c>
      <c r="BY184" s="46">
        <f t="shared" ref="BY184:CW184" si="408">SUM(BY185:BY190)</f>
        <v>0</v>
      </c>
      <c r="BZ184" s="46">
        <f t="shared" si="408"/>
        <v>0</v>
      </c>
      <c r="CA184" s="46">
        <f t="shared" si="408"/>
        <v>0</v>
      </c>
      <c r="CB184" s="46">
        <f t="shared" si="408"/>
        <v>0</v>
      </c>
      <c r="CC184" s="46">
        <f t="shared" si="408"/>
        <v>0</v>
      </c>
      <c r="CD184" s="46">
        <f t="shared" si="408"/>
        <v>0</v>
      </c>
      <c r="CE184" s="46">
        <f t="shared" si="408"/>
        <v>0</v>
      </c>
      <c r="CF184" s="46">
        <f t="shared" si="408"/>
        <v>0</v>
      </c>
      <c r="CG184" s="46">
        <f t="shared" si="408"/>
        <v>0</v>
      </c>
      <c r="CH184" s="46">
        <f t="shared" si="408"/>
        <v>0</v>
      </c>
      <c r="CI184" s="46">
        <f t="shared" si="408"/>
        <v>0</v>
      </c>
      <c r="CJ184" s="46">
        <f t="shared" si="408"/>
        <v>0</v>
      </c>
      <c r="CK184" s="46">
        <f t="shared" si="408"/>
        <v>0</v>
      </c>
      <c r="CL184" s="46">
        <f t="shared" si="408"/>
        <v>0</v>
      </c>
      <c r="CM184" s="46">
        <f t="shared" si="408"/>
        <v>0</v>
      </c>
      <c r="CN184" s="46">
        <f t="shared" si="408"/>
        <v>0</v>
      </c>
      <c r="CO184" s="46">
        <f t="shared" si="408"/>
        <v>0</v>
      </c>
      <c r="CP184" s="46">
        <f t="shared" si="408"/>
        <v>2</v>
      </c>
      <c r="CQ184" s="46">
        <f t="shared" si="408"/>
        <v>575330.89119999995</v>
      </c>
      <c r="CR184" s="46">
        <f t="shared" si="408"/>
        <v>0</v>
      </c>
      <c r="CS184" s="46">
        <f t="shared" si="408"/>
        <v>0</v>
      </c>
      <c r="CT184" s="46">
        <f t="shared" si="408"/>
        <v>0</v>
      </c>
      <c r="CU184" s="46">
        <f t="shared" si="408"/>
        <v>0</v>
      </c>
      <c r="CV184" s="46">
        <f t="shared" si="408"/>
        <v>351</v>
      </c>
      <c r="CW184" s="46">
        <f t="shared" si="408"/>
        <v>44131520.804800004</v>
      </c>
    </row>
    <row r="185" spans="1:101" s="4" customFormat="1" ht="45" x14ac:dyDescent="0.25">
      <c r="A185" s="43"/>
      <c r="B185" s="43">
        <v>133</v>
      </c>
      <c r="C185" s="159" t="s">
        <v>450</v>
      </c>
      <c r="D185" s="115" t="s">
        <v>294</v>
      </c>
      <c r="E185" s="112">
        <v>13520</v>
      </c>
      <c r="F185" s="28">
        <v>7.86</v>
      </c>
      <c r="G185" s="91">
        <v>0.85</v>
      </c>
      <c r="H185" s="112">
        <v>1.4</v>
      </c>
      <c r="I185" s="112">
        <v>1.68</v>
      </c>
      <c r="J185" s="112">
        <v>2.23</v>
      </c>
      <c r="K185" s="112">
        <v>2.57</v>
      </c>
      <c r="L185" s="40"/>
      <c r="M185" s="30">
        <f>SUM(L185*$E185*$F185*$G185*$H185*$M$10)</f>
        <v>0</v>
      </c>
      <c r="N185" s="36"/>
      <c r="O185" s="30">
        <f>SUM(N185*$E185*$F185*$G185*$H185*$O$10)</f>
        <v>0</v>
      </c>
      <c r="P185" s="36"/>
      <c r="Q185" s="30">
        <f t="shared" ref="Q185:Q190" si="409">SUM(P185*$E185*$F185*$G185*$H185*$Q$10)</f>
        <v>0</v>
      </c>
      <c r="R185" s="36"/>
      <c r="S185" s="30">
        <f>SUM(R185*$E185*$F185*$G185*$H185*$S$10)</f>
        <v>0</v>
      </c>
      <c r="T185" s="36"/>
      <c r="U185" s="30">
        <f>SUM(T185*$E185*$F185*$G185*$H185*$U$10)</f>
        <v>0</v>
      </c>
      <c r="V185" s="36"/>
      <c r="W185" s="33">
        <f>SUM(V185*$E185*$F185*$G185*$H185*$W$10)</f>
        <v>0</v>
      </c>
      <c r="X185" s="41"/>
      <c r="Y185" s="30">
        <f>SUM(X185*$E185*$F185*$G185*$H185*$Y$10)</f>
        <v>0</v>
      </c>
      <c r="Z185" s="36"/>
      <c r="AA185" s="30">
        <f>SUM(Z185*$E185*$F185*$G185*$H185*$AA$10)</f>
        <v>0</v>
      </c>
      <c r="AB185" s="36"/>
      <c r="AC185" s="30">
        <f>SUM(AB185*$E185*$F185*$G185*$H185*$AC$10)</f>
        <v>0</v>
      </c>
      <c r="AD185" s="36"/>
      <c r="AE185" s="30">
        <f>SUM(AD185*$E185*$F185*$G185*$H185*$AE$10)</f>
        <v>0</v>
      </c>
      <c r="AF185" s="36"/>
      <c r="AG185" s="30">
        <f t="shared" ref="AG185:AG190" si="410">AF185*$E185*$F185*$G185*$I185*$AG$10</f>
        <v>0</v>
      </c>
      <c r="AH185" s="36"/>
      <c r="AI185" s="30">
        <f>AH185*$E185*$F185*$G185*$I185*$AI$10</f>
        <v>0</v>
      </c>
      <c r="AJ185" s="41"/>
      <c r="AK185" s="30">
        <f>SUM(AJ185*$E185*$F185*$G185*$H185*$AK$10)</f>
        <v>0</v>
      </c>
      <c r="AL185" s="36"/>
      <c r="AM185" s="33">
        <f>SUM(AL185*$E185*$F185*$G185*$H185*$AM$10)</f>
        <v>0</v>
      </c>
      <c r="AN185" s="36"/>
      <c r="AO185" s="30">
        <f>SUM(AN185*$E185*$F185*$G185*$H185*$AO$10)</f>
        <v>0</v>
      </c>
      <c r="AP185" s="36"/>
      <c r="AQ185" s="30">
        <f>SUM(AP185*$E185*$F185*$G185*$H185*$AQ$10)</f>
        <v>0</v>
      </c>
      <c r="AR185" s="36"/>
      <c r="AS185" s="30">
        <f>SUM(AR185*$E185*$F185*$G185*$H185*$AS$10)</f>
        <v>0</v>
      </c>
      <c r="AT185" s="36"/>
      <c r="AU185" s="30">
        <f>SUM(AT185*$E185*$F185*$G185*$H185*$AU$10)</f>
        <v>0</v>
      </c>
      <c r="AV185" s="36"/>
      <c r="AW185" s="30">
        <f>SUM(AV185*$E185*$F185*$G185*$H185*$AW$10)</f>
        <v>0</v>
      </c>
      <c r="AX185" s="36"/>
      <c r="AY185" s="30">
        <f>SUM(AX185*$E185*$F185*$G185*$H185*$AY$10)</f>
        <v>0</v>
      </c>
      <c r="AZ185" s="36"/>
      <c r="BA185" s="30">
        <f>SUM(AZ185*$E185*$F185*$G185*$H185*$BA$10)</f>
        <v>0</v>
      </c>
      <c r="BB185" s="36"/>
      <c r="BC185" s="30">
        <f>SUM(BB185*$E185*$F185*$G185*$H185*$BC$10)</f>
        <v>0</v>
      </c>
      <c r="BD185" s="36"/>
      <c r="BE185" s="30">
        <f>SUM(BD185*$E185*$F185*$G185*$H185*$BE$10)</f>
        <v>0</v>
      </c>
      <c r="BF185" s="36"/>
      <c r="BG185" s="30">
        <f>SUM(BF185*$E185*$F185*$G185*$H185*$BG$10)</f>
        <v>0</v>
      </c>
      <c r="BH185" s="36"/>
      <c r="BI185" s="30">
        <f>SUM(BH185*$E185*$F185*$G185*$H185*$BI$10)</f>
        <v>0</v>
      </c>
      <c r="BJ185" s="36"/>
      <c r="BK185" s="30">
        <f>BJ185*$E185*$F185*$G185*$I185*$BK$10</f>
        <v>0</v>
      </c>
      <c r="BL185" s="36"/>
      <c r="BM185" s="30">
        <f>BL185*$E185*$F185*$G185*$I185*$BM$10</f>
        <v>0</v>
      </c>
      <c r="BN185" s="48"/>
      <c r="BO185" s="30">
        <f>BN185*$E185*$F185*$G185*$I185*$BO$10</f>
        <v>0</v>
      </c>
      <c r="BP185" s="36"/>
      <c r="BQ185" s="30">
        <f>BP185*$E185*$F185*$G185*$I185*$BQ$10</f>
        <v>0</v>
      </c>
      <c r="BR185" s="36"/>
      <c r="BS185" s="30">
        <f>BR185*$E185*$F185*$G185*$I185*$BS$10</f>
        <v>0</v>
      </c>
      <c r="BT185" s="36"/>
      <c r="BU185" s="30">
        <f>BT185*$E185*$F185*$G185*$I185*$BU$10</f>
        <v>0</v>
      </c>
      <c r="BV185" s="36"/>
      <c r="BW185" s="30">
        <f>BV185*$E185*$F185*$G185*$I185*$BW$10</f>
        <v>0</v>
      </c>
      <c r="BX185" s="36"/>
      <c r="BY185" s="30">
        <f>BX185*$E185*$F185*$G185*$I185*$BY$10</f>
        <v>0</v>
      </c>
      <c r="BZ185" s="36"/>
      <c r="CA185" s="30">
        <f>BZ185*$E185*$F185*$G185*$I185*$CA$10</f>
        <v>0</v>
      </c>
      <c r="CB185" s="36"/>
      <c r="CC185" s="30">
        <f>CB185*$E185*$F185*$G185*$I185*$CC$10</f>
        <v>0</v>
      </c>
      <c r="CD185" s="36"/>
      <c r="CE185" s="30">
        <f>CD185*$E185*$F185*$G185*$I185*$CE$10</f>
        <v>0</v>
      </c>
      <c r="CF185" s="36"/>
      <c r="CG185" s="30">
        <f>CF185*$E185*$F185*$G185*$I185*$CG$10</f>
        <v>0</v>
      </c>
      <c r="CH185" s="36"/>
      <c r="CI185" s="30">
        <f>CH185*$E185*$F185*$G185*$I185*$CI$10</f>
        <v>0</v>
      </c>
      <c r="CJ185" s="36"/>
      <c r="CK185" s="30">
        <f>CJ185*$E185*$F185*$G185*$I185*$CK$10</f>
        <v>0</v>
      </c>
      <c r="CL185" s="36"/>
      <c r="CM185" s="30">
        <f>CL185*$E185*$F185*$G185*$I185*$CM$10</f>
        <v>0</v>
      </c>
      <c r="CN185" s="36"/>
      <c r="CO185" s="30">
        <f>CN185*$E185*$F185*$G185*$J185*$CO$10</f>
        <v>0</v>
      </c>
      <c r="CP185" s="37"/>
      <c r="CQ185" s="30">
        <f>CP185*$E185*$F185*$G185*$K185*$CQ$10</f>
        <v>0</v>
      </c>
      <c r="CR185" s="33"/>
      <c r="CS185" s="30">
        <f>CR185*E185*F185*G185</f>
        <v>0</v>
      </c>
      <c r="CT185" s="33"/>
      <c r="CU185" s="30"/>
      <c r="CV185" s="85">
        <f>SUM(N185+L185+X185+P185+R185+Z185+V185+T185+AB185+AF185+AD185+AH185+AJ185+AN185+BJ185+BP185+AL185+AX185+AZ185+CB185+CD185+BZ185+CF185+CH185+BT185+BV185+AP185+AR185+AT185+AV185+BL185+BN185+BR185+BB185+BD185+BF185+BH185+BX185+CJ185+CL185+CN185+CP185+CR185)</f>
        <v>0</v>
      </c>
      <c r="CW185" s="85">
        <f>SUM(O185+M185+Y185+Q185+S185+AA185+W185+U185+AC185+AG185+AE185+AI185+AK185+AO185+BK185+BQ185+AM185+AY185+BA185+CC185+CE185+CA185+CG185+CI185+BU185+BW185+AQ185+AS185+AU185+AW185+BM185+BO185+BS185+BC185+BE185+BG185+BI185+BY185+CK185+CM185+CO185+CQ185+CS185)</f>
        <v>0</v>
      </c>
    </row>
    <row r="186" spans="1:101" s="4" customFormat="1" ht="45" x14ac:dyDescent="0.25">
      <c r="A186" s="43"/>
      <c r="B186" s="43">
        <v>134</v>
      </c>
      <c r="C186" s="159" t="s">
        <v>451</v>
      </c>
      <c r="D186" s="111" t="s">
        <v>295</v>
      </c>
      <c r="E186" s="112">
        <v>13520</v>
      </c>
      <c r="F186" s="28">
        <v>0.56000000000000005</v>
      </c>
      <c r="G186" s="44">
        <v>1</v>
      </c>
      <c r="H186" s="112">
        <v>1.4</v>
      </c>
      <c r="I186" s="112">
        <v>1.68</v>
      </c>
      <c r="J186" s="112">
        <v>2.23</v>
      </c>
      <c r="K186" s="112">
        <v>2.57</v>
      </c>
      <c r="L186" s="40">
        <v>0</v>
      </c>
      <c r="M186" s="30">
        <f>SUM(L186*$E186*$F186*$G186*$H186*$M$10)</f>
        <v>0</v>
      </c>
      <c r="N186" s="36">
        <v>0</v>
      </c>
      <c r="O186" s="30">
        <f>SUM(N186*$E186*$F186*$G186*$H186*$O$10)</f>
        <v>0</v>
      </c>
      <c r="P186" s="36"/>
      <c r="Q186" s="30">
        <f t="shared" si="409"/>
        <v>0</v>
      </c>
      <c r="R186" s="36">
        <v>0</v>
      </c>
      <c r="S186" s="30">
        <f>SUM(R186*$E186*$F186*$G186*$H186*$S$10)</f>
        <v>0</v>
      </c>
      <c r="T186" s="36"/>
      <c r="U186" s="30">
        <f>SUM(T186*$E186*$F186*$G186*$H186*$U$10)</f>
        <v>0</v>
      </c>
      <c r="V186" s="36"/>
      <c r="W186" s="33">
        <f>SUM(V186*$E186*$F186*$G186*$H186*$W$10)</f>
        <v>0</v>
      </c>
      <c r="X186" s="41"/>
      <c r="Y186" s="30">
        <f>SUM(X186*$E186*$F186*$G186*$H186*$Y$10)</f>
        <v>0</v>
      </c>
      <c r="Z186" s="36">
        <v>0</v>
      </c>
      <c r="AA186" s="30">
        <f>SUM(Z186*$E186*$F186*$G186*$H186*$AA$10)</f>
        <v>0</v>
      </c>
      <c r="AB186" s="36">
        <v>0</v>
      </c>
      <c r="AC186" s="30">
        <f>SUM(AB186*$E186*$F186*$G186*$H186*$AC$10)</f>
        <v>0</v>
      </c>
      <c r="AD186" s="36">
        <v>3</v>
      </c>
      <c r="AE186" s="30">
        <f>SUM(AD186*$E186*$F186*$G186*$H186*$AE$10)</f>
        <v>31799.040000000001</v>
      </c>
      <c r="AF186" s="36">
        <v>0</v>
      </c>
      <c r="AG186" s="30">
        <f t="shared" si="410"/>
        <v>0</v>
      </c>
      <c r="AH186" s="36">
        <v>0</v>
      </c>
      <c r="AI186" s="30">
        <f>AH186*$E186*$F186*$G186*$I186*$AI$10</f>
        <v>0</v>
      </c>
      <c r="AJ186" s="41"/>
      <c r="AK186" s="30">
        <f>SUM(AJ186*$E186*$F186*$G186*$H186*$AK$10)</f>
        <v>0</v>
      </c>
      <c r="AL186" s="36"/>
      <c r="AM186" s="33">
        <f>SUM(AL186*$E186*$F186*$G186*$H186*$AM$10)</f>
        <v>0</v>
      </c>
      <c r="AN186" s="36">
        <v>0</v>
      </c>
      <c r="AO186" s="30">
        <f>SUM(AN186*$E186*$F186*$G186*$H186*$AO$10)</f>
        <v>0</v>
      </c>
      <c r="AP186" s="36">
        <v>0</v>
      </c>
      <c r="AQ186" s="30">
        <f>SUM(AP186*$E186*$F186*$G186*$H186*$AQ$10)</f>
        <v>0</v>
      </c>
      <c r="AR186" s="36"/>
      <c r="AS186" s="30">
        <f>SUM(AR186*$E186*$F186*$G186*$H186*$AS$10)</f>
        <v>0</v>
      </c>
      <c r="AT186" s="36"/>
      <c r="AU186" s="30">
        <f>SUM(AT186*$E186*$F186*$G186*$H186*$AU$10)</f>
        <v>0</v>
      </c>
      <c r="AV186" s="36"/>
      <c r="AW186" s="30">
        <f>SUM(AV186*$E186*$F186*$G186*$H186*$AW$10)</f>
        <v>0</v>
      </c>
      <c r="AX186" s="36">
        <v>0</v>
      </c>
      <c r="AY186" s="30">
        <f>SUM(AX186*$E186*$F186*$G186*$H186*$AY$10)</f>
        <v>0</v>
      </c>
      <c r="AZ186" s="36">
        <v>0</v>
      </c>
      <c r="BA186" s="30">
        <f>SUM(AZ186*$E186*$F186*$G186*$H186*$BA$10)</f>
        <v>0</v>
      </c>
      <c r="BB186" s="36">
        <v>0</v>
      </c>
      <c r="BC186" s="30">
        <f>SUM(BB186*$E186*$F186*$G186*$H186*$BC$10)</f>
        <v>0</v>
      </c>
      <c r="BD186" s="36">
        <v>0</v>
      </c>
      <c r="BE186" s="30">
        <f>SUM(BD186*$E186*$F186*$G186*$H186*$BE$10)</f>
        <v>0</v>
      </c>
      <c r="BF186" s="36">
        <v>0</v>
      </c>
      <c r="BG186" s="30">
        <f>SUM(BF186*$E186*$F186*$G186*$H186*$BG$10)</f>
        <v>0</v>
      </c>
      <c r="BH186" s="36"/>
      <c r="BI186" s="30">
        <f>SUM(BH186*$E186*$F186*$G186*$H186*$BI$10)</f>
        <v>0</v>
      </c>
      <c r="BJ186" s="36">
        <v>0</v>
      </c>
      <c r="BK186" s="30">
        <f>BJ186*$E186*$F186*$G186*$I186*$BK$10</f>
        <v>0</v>
      </c>
      <c r="BL186" s="36">
        <v>0</v>
      </c>
      <c r="BM186" s="30">
        <f>BL186*$E186*$F186*$G186*$I186*$BM$10</f>
        <v>0</v>
      </c>
      <c r="BN186" s="48">
        <v>0</v>
      </c>
      <c r="BO186" s="30">
        <f>BN186*$E186*$F186*$G186*$I186*$BO$10</f>
        <v>0</v>
      </c>
      <c r="BP186" s="36">
        <v>0</v>
      </c>
      <c r="BQ186" s="30">
        <f>BP186*$E186*$F186*$G186*$I186*$BQ$10</f>
        <v>0</v>
      </c>
      <c r="BR186" s="36">
        <v>0</v>
      </c>
      <c r="BS186" s="30">
        <f>BR186*$E186*$F186*$G186*$I186*$BS$10</f>
        <v>0</v>
      </c>
      <c r="BT186" s="36"/>
      <c r="BU186" s="30">
        <f>BT186*$E186*$F186*$G186*$I186*$BU$10</f>
        <v>0</v>
      </c>
      <c r="BV186" s="36"/>
      <c r="BW186" s="30">
        <f>BV186*$E186*$F186*$G186*$I186*$BW$10</f>
        <v>0</v>
      </c>
      <c r="BX186" s="36"/>
      <c r="BY186" s="30">
        <f>BX186*$E186*$F186*$G186*$I186*$BY$10</f>
        <v>0</v>
      </c>
      <c r="BZ186" s="36"/>
      <c r="CA186" s="30">
        <f>BZ186*$E186*$F186*$G186*$I186*$CA$10</f>
        <v>0</v>
      </c>
      <c r="CB186" s="36"/>
      <c r="CC186" s="30">
        <f>CB186*$E186*$F186*$G186*$I186*$CC$10</f>
        <v>0</v>
      </c>
      <c r="CD186" s="36"/>
      <c r="CE186" s="30">
        <f>CD186*$E186*$F186*$G186*$I186*$CE$10</f>
        <v>0</v>
      </c>
      <c r="CF186" s="36">
        <v>0</v>
      </c>
      <c r="CG186" s="30">
        <f>CF186*$E186*$F186*$G186*$I186*$CG$10</f>
        <v>0</v>
      </c>
      <c r="CH186" s="36"/>
      <c r="CI186" s="30">
        <f>CH186*$E186*$F186*$G186*$I186*$CI$10</f>
        <v>0</v>
      </c>
      <c r="CJ186" s="36"/>
      <c r="CK186" s="30">
        <f>CJ186*$E186*$F186*$G186*$I186*$CK$10</f>
        <v>0</v>
      </c>
      <c r="CL186" s="36">
        <v>0</v>
      </c>
      <c r="CM186" s="30">
        <f>CL186*$E186*$F186*$G186*$I186*$CM$10</f>
        <v>0</v>
      </c>
      <c r="CN186" s="36">
        <v>0</v>
      </c>
      <c r="CO186" s="30">
        <f>CN186*$E186*$F186*$G186*$J186*$CO$10</f>
        <v>0</v>
      </c>
      <c r="CP186" s="36">
        <v>0</v>
      </c>
      <c r="CQ186" s="30">
        <f>CP186*$E186*$F186*$G186*$K186*$CQ$10</f>
        <v>0</v>
      </c>
      <c r="CR186" s="33"/>
      <c r="CS186" s="30">
        <f>CR186*E186*F186*G186</f>
        <v>0</v>
      </c>
      <c r="CT186" s="33"/>
      <c r="CU186" s="30"/>
      <c r="CV186" s="85">
        <f t="shared" ref="CV186:CW190" si="411">SUM(N186+L186+X186+P186+R186+Z186+V186+T186+AB186+AF186+AD186+AH186+AJ186+AN186+BJ186+BP186+AL186+AX186+AZ186+CB186+CD186+BZ186+CF186+CH186+BT186+BV186+AP186+AR186+AT186+AV186+BL186+BN186+BR186+BB186+BD186+BF186+BH186+BX186+CJ186+CL186+CN186+CP186+CR186)</f>
        <v>3</v>
      </c>
      <c r="CW186" s="85">
        <f t="shared" si="411"/>
        <v>31799.040000000001</v>
      </c>
    </row>
    <row r="187" spans="1:101" s="4" customFormat="1" ht="75" x14ac:dyDescent="0.25">
      <c r="A187" s="43"/>
      <c r="B187" s="43">
        <v>135</v>
      </c>
      <c r="C187" s="159" t="s">
        <v>452</v>
      </c>
      <c r="D187" s="115" t="s">
        <v>296</v>
      </c>
      <c r="E187" s="112">
        <v>13520</v>
      </c>
      <c r="F187" s="28">
        <v>0.46</v>
      </c>
      <c r="G187" s="44">
        <v>1</v>
      </c>
      <c r="H187" s="112">
        <v>1.4</v>
      </c>
      <c r="I187" s="112">
        <v>1.68</v>
      </c>
      <c r="J187" s="112">
        <v>2.23</v>
      </c>
      <c r="K187" s="112">
        <v>2.57</v>
      </c>
      <c r="L187" s="40">
        <v>0</v>
      </c>
      <c r="M187" s="30">
        <f>SUM(L187*$E187*$F187*$G187*$H187*$M$10)</f>
        <v>0</v>
      </c>
      <c r="N187" s="36">
        <v>0</v>
      </c>
      <c r="O187" s="30">
        <f>SUM(N187*$E187*$F187*$G187*$H187*$O$10)</f>
        <v>0</v>
      </c>
      <c r="P187" s="36">
        <v>0</v>
      </c>
      <c r="Q187" s="30">
        <f t="shared" si="409"/>
        <v>0</v>
      </c>
      <c r="R187" s="36">
        <v>0</v>
      </c>
      <c r="S187" s="30">
        <f>SUM(R187*$E187*$F187*$G187*$H187*$S$10)</f>
        <v>0</v>
      </c>
      <c r="T187" s="36">
        <v>0</v>
      </c>
      <c r="U187" s="30">
        <f>SUM(T187*$E187*$F187*$G187*$H187*$U$10)</f>
        <v>0</v>
      </c>
      <c r="V187" s="36"/>
      <c r="W187" s="33">
        <f>SUM(V187*$E187*$F187*$G187*$H187*$W$10)</f>
        <v>0</v>
      </c>
      <c r="X187" s="41"/>
      <c r="Y187" s="30">
        <f>SUM(X187*$E187*$F187*$G187*$H187*$Y$10)</f>
        <v>0</v>
      </c>
      <c r="Z187" s="36">
        <v>0</v>
      </c>
      <c r="AA187" s="30">
        <f>SUM(Z187*$E187*$F187*$G187*$H187*$AA$10)</f>
        <v>0</v>
      </c>
      <c r="AB187" s="36">
        <v>0</v>
      </c>
      <c r="AC187" s="30">
        <f>SUM(AB187*$E187*$F187*$G187*$H187*$AC$10)</f>
        <v>0</v>
      </c>
      <c r="AD187" s="36"/>
      <c r="AE187" s="30">
        <f>SUM(AD187*$E187*$F187*$G187*$H187*$AE$10)</f>
        <v>0</v>
      </c>
      <c r="AF187" s="36">
        <v>0</v>
      </c>
      <c r="AG187" s="30">
        <f t="shared" si="410"/>
        <v>0</v>
      </c>
      <c r="AH187" s="36"/>
      <c r="AI187" s="30">
        <f>AH187*$E187*$F187*$G187*$I187*$AI$10</f>
        <v>0</v>
      </c>
      <c r="AJ187" s="41"/>
      <c r="AK187" s="30">
        <f>SUM(AJ187*$E187*$F187*$G187*$H187*$AK$10)</f>
        <v>0</v>
      </c>
      <c r="AL187" s="36"/>
      <c r="AM187" s="33">
        <f>SUM(AL187*$E187*$F187*$G187*$H187*$AM$10)</f>
        <v>0</v>
      </c>
      <c r="AN187" s="36">
        <v>0</v>
      </c>
      <c r="AO187" s="30">
        <f>SUM(AN187*$E187*$F187*$G187*$H187*$AO$10)</f>
        <v>0</v>
      </c>
      <c r="AP187" s="36">
        <v>0</v>
      </c>
      <c r="AQ187" s="30">
        <f>SUM(AP187*$E187*$F187*$G187*$H187*$AQ$10)</f>
        <v>0</v>
      </c>
      <c r="AR187" s="36"/>
      <c r="AS187" s="30">
        <f>SUM(AR187*$E187*$F187*$G187*$H187*$AS$10)</f>
        <v>0</v>
      </c>
      <c r="AT187" s="36"/>
      <c r="AU187" s="30">
        <f>SUM(AT187*$E187*$F187*$G187*$H187*$AU$10)</f>
        <v>0</v>
      </c>
      <c r="AV187" s="36"/>
      <c r="AW187" s="30">
        <f>SUM(AV187*$E187*$F187*$G187*$H187*$AW$10)</f>
        <v>0</v>
      </c>
      <c r="AX187" s="36"/>
      <c r="AY187" s="30">
        <f>SUM(AX187*$E187*$F187*$G187*$H187*$AY$10)</f>
        <v>0</v>
      </c>
      <c r="AZ187" s="36">
        <v>0</v>
      </c>
      <c r="BA187" s="30">
        <f>SUM(AZ187*$E187*$F187*$G187*$H187*$BA$10)</f>
        <v>0</v>
      </c>
      <c r="BB187" s="36">
        <v>0</v>
      </c>
      <c r="BC187" s="30">
        <f>SUM(BB187*$E187*$F187*$G187*$H187*$BC$10)</f>
        <v>0</v>
      </c>
      <c r="BD187" s="36">
        <v>0</v>
      </c>
      <c r="BE187" s="30">
        <f>SUM(BD187*$E187*$F187*$G187*$H187*$BE$10)</f>
        <v>0</v>
      </c>
      <c r="BF187" s="36">
        <v>0</v>
      </c>
      <c r="BG187" s="30">
        <f>SUM(BF187*$E187*$F187*$G187*$H187*$BG$10)</f>
        <v>0</v>
      </c>
      <c r="BH187" s="36"/>
      <c r="BI187" s="30">
        <f>SUM(BH187*$E187*$F187*$G187*$H187*$BI$10)</f>
        <v>0</v>
      </c>
      <c r="BJ187" s="36">
        <v>0</v>
      </c>
      <c r="BK187" s="30">
        <f>BJ187*$E187*$F187*$G187*$I187*$BK$10</f>
        <v>0</v>
      </c>
      <c r="BL187" s="36">
        <v>0</v>
      </c>
      <c r="BM187" s="30">
        <f>BL187*$E187*$F187*$G187*$I187*$BM$10</f>
        <v>0</v>
      </c>
      <c r="BN187" s="48">
        <v>0</v>
      </c>
      <c r="BO187" s="30">
        <f>BN187*$E187*$F187*$G187*$I187*$BO$10</f>
        <v>0</v>
      </c>
      <c r="BP187" s="36">
        <v>0</v>
      </c>
      <c r="BQ187" s="30">
        <f>BP187*$E187*$F187*$G187*$I187*$BQ$10</f>
        <v>0</v>
      </c>
      <c r="BR187" s="36">
        <v>0</v>
      </c>
      <c r="BS187" s="30">
        <f>BR187*$E187*$F187*$G187*$I187*$BS$10</f>
        <v>0</v>
      </c>
      <c r="BT187" s="37"/>
      <c r="BU187" s="30">
        <f>BT187*$E187*$F187*$G187*$I187*$BU$10</f>
        <v>0</v>
      </c>
      <c r="BV187" s="36"/>
      <c r="BW187" s="30">
        <f>BV187*$E187*$F187*$G187*$I187*$BW$10</f>
        <v>0</v>
      </c>
      <c r="BX187" s="36"/>
      <c r="BY187" s="30">
        <f>BX187*$E187*$F187*$G187*$I187*$BY$10</f>
        <v>0</v>
      </c>
      <c r="BZ187" s="37"/>
      <c r="CA187" s="30">
        <f>BZ187*$E187*$F187*$G187*$I187*$CA$10</f>
        <v>0</v>
      </c>
      <c r="CB187" s="36"/>
      <c r="CC187" s="30">
        <f>CB187*$E187*$F187*$G187*$I187*$CC$10</f>
        <v>0</v>
      </c>
      <c r="CD187" s="36"/>
      <c r="CE187" s="30">
        <f>CD187*$E187*$F187*$G187*$I187*$CE$10</f>
        <v>0</v>
      </c>
      <c r="CF187" s="36">
        <v>0</v>
      </c>
      <c r="CG187" s="30">
        <f>CF187*$E187*$F187*$G187*$I187*$CG$10</f>
        <v>0</v>
      </c>
      <c r="CH187" s="36"/>
      <c r="CI187" s="30">
        <f>CH187*$E187*$F187*$G187*$I187*$CI$10</f>
        <v>0</v>
      </c>
      <c r="CJ187" s="36"/>
      <c r="CK187" s="30">
        <f>CJ187*$E187*$F187*$G187*$I187*$CK$10</f>
        <v>0</v>
      </c>
      <c r="CL187" s="36"/>
      <c r="CM187" s="30">
        <f>CL187*$E187*$F187*$G187*$I187*$CM$10</f>
        <v>0</v>
      </c>
      <c r="CN187" s="36"/>
      <c r="CO187" s="30">
        <f>CN187*$E187*$F187*$G187*$J187*$CO$10</f>
        <v>0</v>
      </c>
      <c r="CP187" s="36"/>
      <c r="CQ187" s="30">
        <f>CP187*$E187*$F187*$G187*$K187*$CQ$10</f>
        <v>0</v>
      </c>
      <c r="CR187" s="33"/>
      <c r="CS187" s="30">
        <f>CR187*E187*F187*G187</f>
        <v>0</v>
      </c>
      <c r="CT187" s="33"/>
      <c r="CU187" s="30"/>
      <c r="CV187" s="85">
        <f t="shared" si="411"/>
        <v>0</v>
      </c>
      <c r="CW187" s="85">
        <f t="shared" si="411"/>
        <v>0</v>
      </c>
    </row>
    <row r="188" spans="1:101" s="4" customFormat="1" ht="45" x14ac:dyDescent="0.25">
      <c r="A188" s="43"/>
      <c r="B188" s="43">
        <v>136</v>
      </c>
      <c r="C188" s="159" t="s">
        <v>453</v>
      </c>
      <c r="D188" s="115" t="s">
        <v>297</v>
      </c>
      <c r="E188" s="112">
        <v>13520</v>
      </c>
      <c r="F188" s="28">
        <v>9.74</v>
      </c>
      <c r="G188" s="91">
        <v>0.85</v>
      </c>
      <c r="H188" s="112">
        <v>1.4</v>
      </c>
      <c r="I188" s="112">
        <v>1.68</v>
      </c>
      <c r="J188" s="112">
        <v>2.23</v>
      </c>
      <c r="K188" s="112">
        <v>2.57</v>
      </c>
      <c r="L188" s="40">
        <v>100</v>
      </c>
      <c r="M188" s="30">
        <f>SUM(L188*$E188*$F188*$G188*$H188*$M$10)</f>
        <v>15670491.199999999</v>
      </c>
      <c r="N188" s="40"/>
      <c r="O188" s="30">
        <f>SUM(N188*$E188*$F188*$G188*$H188*$O$10)</f>
        <v>0</v>
      </c>
      <c r="P188" s="40"/>
      <c r="Q188" s="30">
        <f t="shared" si="409"/>
        <v>0</v>
      </c>
      <c r="R188" s="40"/>
      <c r="S188" s="30">
        <f>SUM(R188*$E188*$F188*$G188*$H188*$S$10)</f>
        <v>0</v>
      </c>
      <c r="T188" s="40"/>
      <c r="U188" s="30">
        <f>SUM(T188*$E188*$F188*$G188*$H188*$U$10)</f>
        <v>0</v>
      </c>
      <c r="V188" s="36"/>
      <c r="W188" s="33">
        <f>SUM(V188*$E188*$F188*$G188*$H188*$W$10)</f>
        <v>0</v>
      </c>
      <c r="X188" s="41"/>
      <c r="Y188" s="30">
        <f>SUM(X188*$E188*$F188*$G188*$H188*$Y$10)</f>
        <v>0</v>
      </c>
      <c r="Z188" s="40"/>
      <c r="AA188" s="30">
        <f>SUM(Z188*$E188*$F188*$G188*$H188*$AA$10)</f>
        <v>0</v>
      </c>
      <c r="AB188" s="40"/>
      <c r="AC188" s="30">
        <f>SUM(AB188*$E188*$F188*$G188*$H188*$AC$10)</f>
        <v>0</v>
      </c>
      <c r="AD188" s="40"/>
      <c r="AE188" s="30">
        <f>SUM(AD188*$E188*$F188*$G188*$H188*$AE$10)</f>
        <v>0</v>
      </c>
      <c r="AF188" s="40"/>
      <c r="AG188" s="30">
        <f t="shared" si="410"/>
        <v>0</v>
      </c>
      <c r="AH188" s="40"/>
      <c r="AI188" s="30">
        <f>AH188*$E188*$F188*$G188*$I188*$AI$10</f>
        <v>0</v>
      </c>
      <c r="AJ188" s="41"/>
      <c r="AK188" s="30">
        <f>SUM(AJ188*$E188*$F188*$G188*$H188*$AK$10)</f>
        <v>0</v>
      </c>
      <c r="AL188" s="40"/>
      <c r="AM188" s="33">
        <f>SUM(AL188*$E188*$F188*$G188*$H188*$AM$10)</f>
        <v>0</v>
      </c>
      <c r="AN188" s="40"/>
      <c r="AO188" s="30">
        <f>SUM(AN188*$E188*$F188*$G188*$H188*$AO$10)</f>
        <v>0</v>
      </c>
      <c r="AP188" s="40"/>
      <c r="AQ188" s="30">
        <f>SUM(AP188*$E188*$F188*$G188*$H188*$AQ$10)</f>
        <v>0</v>
      </c>
      <c r="AR188" s="40"/>
      <c r="AS188" s="30">
        <f>SUM(AR188*$E188*$F188*$G188*$H188*$AS$10)</f>
        <v>0</v>
      </c>
      <c r="AT188" s="40"/>
      <c r="AU188" s="30">
        <f>SUM(AT188*$E188*$F188*$G188*$H188*$AU$10)</f>
        <v>0</v>
      </c>
      <c r="AV188" s="36"/>
      <c r="AW188" s="30">
        <f>SUM(AV188*$E188*$F188*$G188*$H188*$AW$10)</f>
        <v>0</v>
      </c>
      <c r="AX188" s="40"/>
      <c r="AY188" s="30">
        <f>SUM(AX188*$E188*$F188*$G188*$H188*$AY$10)</f>
        <v>0</v>
      </c>
      <c r="AZ188" s="40"/>
      <c r="BA188" s="30">
        <f>SUM(AZ188*$E188*$F188*$G188*$H188*$BA$10)</f>
        <v>0</v>
      </c>
      <c r="BB188" s="40"/>
      <c r="BC188" s="30">
        <f>SUM(BB188*$E188*$F188*$G188*$H188*$BC$10)</f>
        <v>0</v>
      </c>
      <c r="BD188" s="40"/>
      <c r="BE188" s="30">
        <f>SUM(BD188*$E188*$F188*$G188*$H188*$BE$10)</f>
        <v>0</v>
      </c>
      <c r="BF188" s="40"/>
      <c r="BG188" s="30">
        <f>SUM(BF188*$E188*$F188*$G188*$H188*$BG$10)</f>
        <v>0</v>
      </c>
      <c r="BH188" s="36"/>
      <c r="BI188" s="30">
        <f>SUM(BH188*$E188*$F188*$G188*$H188*$BI$10)</f>
        <v>0</v>
      </c>
      <c r="BJ188" s="40"/>
      <c r="BK188" s="30">
        <f>BJ188*$E188*$F188*$G188*$I188*$BK$10</f>
        <v>0</v>
      </c>
      <c r="BL188" s="40"/>
      <c r="BM188" s="30">
        <f>BL188*$E188*$F188*$G188*$I188*$BM$10</f>
        <v>0</v>
      </c>
      <c r="BN188" s="50">
        <v>100</v>
      </c>
      <c r="BO188" s="30">
        <f>BN188*$E188*$F188*$G188*$I188*$BO$10</f>
        <v>18804589.439999998</v>
      </c>
      <c r="BP188" s="40"/>
      <c r="BQ188" s="30">
        <f>BP188*$E188*$F188*$G188*$I188*$BQ$10</f>
        <v>0</v>
      </c>
      <c r="BR188" s="40">
        <v>44</v>
      </c>
      <c r="BS188" s="30">
        <f>BR188*$E188*$F188*$G188*$I188*$BS$10</f>
        <v>8274019.353600001</v>
      </c>
      <c r="BT188" s="40"/>
      <c r="BU188" s="30">
        <f>BT188*$E188*$F188*$G188*$I188*$BU$10</f>
        <v>0</v>
      </c>
      <c r="BV188" s="40"/>
      <c r="BW188" s="30">
        <f>BV188*$E188*$F188*$G188*$I188*$BW$10</f>
        <v>0</v>
      </c>
      <c r="BX188" s="40"/>
      <c r="BY188" s="30">
        <f>BX188*$E188*$F188*$G188*$I188*$BY$10</f>
        <v>0</v>
      </c>
      <c r="BZ188" s="40"/>
      <c r="CA188" s="30">
        <f>BZ188*$E188*$F188*$G188*$I188*$CA$10</f>
        <v>0</v>
      </c>
      <c r="CB188" s="40"/>
      <c r="CC188" s="30">
        <f>CB188*$E188*$F188*$G188*$I188*$CC$10</f>
        <v>0</v>
      </c>
      <c r="CD188" s="40"/>
      <c r="CE188" s="30">
        <f>CD188*$E188*$F188*$G188*$I188*$CE$10</f>
        <v>0</v>
      </c>
      <c r="CF188" s="40"/>
      <c r="CG188" s="30">
        <f>CF188*$E188*$F188*$G188*$I188*$CG$10</f>
        <v>0</v>
      </c>
      <c r="CH188" s="36"/>
      <c r="CI188" s="30">
        <f>CH188*$E188*$F188*$G188*$I188*$CI$10</f>
        <v>0</v>
      </c>
      <c r="CJ188" s="36"/>
      <c r="CK188" s="30">
        <f>CJ188*$E188*$F188*$G188*$I188*$CK$10</f>
        <v>0</v>
      </c>
      <c r="CL188" s="40"/>
      <c r="CM188" s="30">
        <f>CL188*$E188*$F188*$G188*$I188*$CM$10</f>
        <v>0</v>
      </c>
      <c r="CN188" s="40"/>
      <c r="CO188" s="30">
        <f>CN188*$E188*$F188*$G188*$J188*$CO$10</f>
        <v>0</v>
      </c>
      <c r="CP188" s="40">
        <v>2</v>
      </c>
      <c r="CQ188" s="30">
        <f>CP188*$E188*$F188*$G188*$K188*$CQ$10</f>
        <v>575330.89119999995</v>
      </c>
      <c r="CR188" s="33"/>
      <c r="CS188" s="30">
        <f>CR188*E188*F188*G188</f>
        <v>0</v>
      </c>
      <c r="CT188" s="33"/>
      <c r="CU188" s="30"/>
      <c r="CV188" s="85">
        <f t="shared" si="411"/>
        <v>246</v>
      </c>
      <c r="CW188" s="85">
        <f t="shared" si="411"/>
        <v>43324430.884800002</v>
      </c>
    </row>
    <row r="189" spans="1:101" s="4" customFormat="1" ht="30" x14ac:dyDescent="0.25">
      <c r="A189" s="43"/>
      <c r="B189" s="43">
        <v>137</v>
      </c>
      <c r="C189" s="159" t="s">
        <v>454</v>
      </c>
      <c r="D189" s="115" t="s">
        <v>298</v>
      </c>
      <c r="E189" s="112">
        <v>13520</v>
      </c>
      <c r="F189" s="28">
        <v>7.4</v>
      </c>
      <c r="G189" s="44">
        <v>1</v>
      </c>
      <c r="H189" s="112">
        <v>1.4</v>
      </c>
      <c r="I189" s="112">
        <v>1.68</v>
      </c>
      <c r="J189" s="112">
        <v>2.23</v>
      </c>
      <c r="K189" s="112">
        <v>2.57</v>
      </c>
      <c r="L189" s="40"/>
      <c r="M189" s="30">
        <f>SUM(L189*$E189*$F189*$G189*$H189*$M$10)</f>
        <v>0</v>
      </c>
      <c r="N189" s="40"/>
      <c r="O189" s="30">
        <f>SUM(N189*$E189*$F189*$G189*$H189*$O$10)</f>
        <v>0</v>
      </c>
      <c r="P189" s="40"/>
      <c r="Q189" s="30">
        <f t="shared" si="409"/>
        <v>0</v>
      </c>
      <c r="R189" s="40"/>
      <c r="S189" s="30">
        <f>SUM(R189*$E189*$F189*$G189*$H189*$S$10)</f>
        <v>0</v>
      </c>
      <c r="T189" s="40"/>
      <c r="U189" s="30">
        <f>SUM(T189*$E189*$F189*$G189*$H189*$U$10)</f>
        <v>0</v>
      </c>
      <c r="V189" s="36"/>
      <c r="W189" s="33">
        <f>SUM(V189*$E189*$F189*$G189*$H189*$W$10)</f>
        <v>0</v>
      </c>
      <c r="X189" s="41"/>
      <c r="Y189" s="30">
        <f>SUM(X189*$E189*$F189*$G189*$H189*$Y$10)</f>
        <v>0</v>
      </c>
      <c r="Z189" s="40"/>
      <c r="AA189" s="30">
        <f>SUM(Z189*$E189*$F189*$G189*$H189*$AA$10)</f>
        <v>0</v>
      </c>
      <c r="AB189" s="40"/>
      <c r="AC189" s="30">
        <f>SUM(AB189*$E189*$F189*$G189*$H189*$AC$10)</f>
        <v>0</v>
      </c>
      <c r="AD189" s="40"/>
      <c r="AE189" s="30">
        <f>SUM(AD189*$E189*$F189*$G189*$H189*$AE$10)</f>
        <v>0</v>
      </c>
      <c r="AF189" s="40"/>
      <c r="AG189" s="30">
        <f t="shared" si="410"/>
        <v>0</v>
      </c>
      <c r="AH189" s="40"/>
      <c r="AI189" s="30">
        <f>AH189*$E189*$F189*$G189*$I189*$AI$10</f>
        <v>0</v>
      </c>
      <c r="AJ189" s="41"/>
      <c r="AK189" s="30">
        <f>SUM(AJ189*$E189*$F189*$G189*$H189*$AK$10)</f>
        <v>0</v>
      </c>
      <c r="AL189" s="40"/>
      <c r="AM189" s="33">
        <f>SUM(AL189*$E189*$F189*$G189*$H189*$AM$10)</f>
        <v>0</v>
      </c>
      <c r="AN189" s="40"/>
      <c r="AO189" s="30">
        <f>SUM(AN189*$E189*$F189*$G189*$H189*$AO$10)</f>
        <v>0</v>
      </c>
      <c r="AP189" s="40"/>
      <c r="AQ189" s="30">
        <f>SUM(AP189*$E189*$F189*$G189*$H189*$AQ$10)</f>
        <v>0</v>
      </c>
      <c r="AR189" s="40"/>
      <c r="AS189" s="30">
        <f>SUM(AR189*$E189*$F189*$G189*$H189*$AS$10)</f>
        <v>0</v>
      </c>
      <c r="AT189" s="40"/>
      <c r="AU189" s="30">
        <f>SUM(AT189*$E189*$F189*$G189*$H189*$AU$10)</f>
        <v>0</v>
      </c>
      <c r="AV189" s="36"/>
      <c r="AW189" s="30">
        <f>SUM(AV189*$E189*$F189*$G189*$H189*$AW$10)</f>
        <v>0</v>
      </c>
      <c r="AX189" s="40"/>
      <c r="AY189" s="30">
        <f>SUM(AX189*$E189*$F189*$G189*$H189*$AY$10)</f>
        <v>0</v>
      </c>
      <c r="AZ189" s="40"/>
      <c r="BA189" s="30">
        <f>SUM(AZ189*$E189*$F189*$G189*$H189*$BA$10)</f>
        <v>0</v>
      </c>
      <c r="BB189" s="40"/>
      <c r="BC189" s="30">
        <f>SUM(BB189*$E189*$F189*$G189*$H189*$BC$10)</f>
        <v>0</v>
      </c>
      <c r="BD189" s="40"/>
      <c r="BE189" s="30">
        <f>SUM(BD189*$E189*$F189*$G189*$H189*$BE$10)</f>
        <v>0</v>
      </c>
      <c r="BF189" s="40"/>
      <c r="BG189" s="30">
        <f>SUM(BF189*$E189*$F189*$G189*$H189*$BG$10)</f>
        <v>0</v>
      </c>
      <c r="BH189" s="36"/>
      <c r="BI189" s="30">
        <f>SUM(BH189*$E189*$F189*$G189*$H189*$BI$10)</f>
        <v>0</v>
      </c>
      <c r="BJ189" s="40"/>
      <c r="BK189" s="30">
        <f>BJ189*$E189*$F189*$G189*$I189*$BK$10</f>
        <v>0</v>
      </c>
      <c r="BL189" s="40"/>
      <c r="BM189" s="30">
        <f>BL189*$E189*$F189*$G189*$I189*$BM$10</f>
        <v>0</v>
      </c>
      <c r="BN189" s="50"/>
      <c r="BO189" s="30">
        <f>BN189*$E189*$F189*$G189*$I189*$BO$10</f>
        <v>0</v>
      </c>
      <c r="BP189" s="40"/>
      <c r="BQ189" s="30">
        <f>BP189*$E189*$F189*$G189*$I189*$BQ$10</f>
        <v>0</v>
      </c>
      <c r="BR189" s="40"/>
      <c r="BS189" s="30">
        <f>BR189*$E189*$F189*$G189*$I189*$BS$10</f>
        <v>0</v>
      </c>
      <c r="BT189" s="40"/>
      <c r="BU189" s="30">
        <f>BT189*$E189*$F189*$G189*$I189*$BU$10</f>
        <v>0</v>
      </c>
      <c r="BV189" s="40"/>
      <c r="BW189" s="30">
        <f>BV189*$E189*$F189*$G189*$I189*$BW$10</f>
        <v>0</v>
      </c>
      <c r="BX189" s="40"/>
      <c r="BY189" s="30">
        <f>BX189*$E189*$F189*$G189*$I189*$BY$10</f>
        <v>0</v>
      </c>
      <c r="BZ189" s="40"/>
      <c r="CA189" s="30">
        <f>BZ189*$E189*$F189*$G189*$I189*$CA$10</f>
        <v>0</v>
      </c>
      <c r="CB189" s="40"/>
      <c r="CC189" s="30">
        <f>CB189*$E189*$F189*$G189*$I189*$CC$10</f>
        <v>0</v>
      </c>
      <c r="CD189" s="40"/>
      <c r="CE189" s="30">
        <f>CD189*$E189*$F189*$G189*$I189*$CE$10</f>
        <v>0</v>
      </c>
      <c r="CF189" s="40"/>
      <c r="CG189" s="30">
        <f>CF189*$E189*$F189*$G189*$I189*$CG$10</f>
        <v>0</v>
      </c>
      <c r="CH189" s="36"/>
      <c r="CI189" s="30">
        <f>CH189*$E189*$F189*$G189*$I189*$CI$10</f>
        <v>0</v>
      </c>
      <c r="CJ189" s="36"/>
      <c r="CK189" s="30">
        <f>CJ189*$E189*$F189*$G189*$I189*$CK$10</f>
        <v>0</v>
      </c>
      <c r="CL189" s="40"/>
      <c r="CM189" s="30">
        <f>CL189*$E189*$F189*$G189*$I189*$CM$10</f>
        <v>0</v>
      </c>
      <c r="CN189" s="40"/>
      <c r="CO189" s="30">
        <f>CN189*$E189*$F189*$G189*$J189*$CO$10</f>
        <v>0</v>
      </c>
      <c r="CP189" s="40"/>
      <c r="CQ189" s="30">
        <f>CP189*$E189*$F189*$G189*$K189*$CQ$10</f>
        <v>0</v>
      </c>
      <c r="CR189" s="33"/>
      <c r="CS189" s="30">
        <f>CR189*E189*F189*G189</f>
        <v>0</v>
      </c>
      <c r="CT189" s="33"/>
      <c r="CU189" s="30"/>
      <c r="CV189" s="85">
        <f t="shared" si="411"/>
        <v>0</v>
      </c>
      <c r="CW189" s="85">
        <f t="shared" si="411"/>
        <v>0</v>
      </c>
    </row>
    <row r="190" spans="1:101" s="4" customFormat="1" ht="45" x14ac:dyDescent="0.25">
      <c r="A190" s="43"/>
      <c r="B190" s="43">
        <v>138</v>
      </c>
      <c r="C190" s="159" t="s">
        <v>455</v>
      </c>
      <c r="D190" s="117" t="s">
        <v>299</v>
      </c>
      <c r="E190" s="112">
        <v>13520</v>
      </c>
      <c r="F190" s="28">
        <v>0.4</v>
      </c>
      <c r="G190" s="44">
        <v>1</v>
      </c>
      <c r="H190" s="121">
        <v>1.4</v>
      </c>
      <c r="I190" s="121">
        <v>1.68</v>
      </c>
      <c r="J190" s="121">
        <v>2.23</v>
      </c>
      <c r="K190" s="121">
        <v>2.57</v>
      </c>
      <c r="L190" s="40"/>
      <c r="M190" s="57"/>
      <c r="N190" s="36"/>
      <c r="O190" s="57"/>
      <c r="P190" s="36">
        <v>100</v>
      </c>
      <c r="Q190" s="30">
        <f t="shared" si="409"/>
        <v>757120</v>
      </c>
      <c r="R190" s="33"/>
      <c r="S190" s="57"/>
      <c r="T190" s="36"/>
      <c r="U190" s="57"/>
      <c r="V190" s="36"/>
      <c r="W190" s="49"/>
      <c r="X190" s="41"/>
      <c r="Y190" s="57"/>
      <c r="Z190" s="36"/>
      <c r="AA190" s="57"/>
      <c r="AB190" s="36"/>
      <c r="AC190" s="57"/>
      <c r="AD190" s="36"/>
      <c r="AE190" s="57"/>
      <c r="AF190" s="36">
        <v>2</v>
      </c>
      <c r="AG190" s="30">
        <f t="shared" si="410"/>
        <v>18170.88</v>
      </c>
      <c r="AH190" s="36"/>
      <c r="AI190" s="57"/>
      <c r="AJ190" s="41"/>
      <c r="AK190" s="57"/>
      <c r="AL190" s="36"/>
      <c r="AM190" s="49"/>
      <c r="AN190" s="36"/>
      <c r="AO190" s="57"/>
      <c r="AP190" s="36"/>
      <c r="AQ190" s="57"/>
      <c r="AR190" s="36"/>
      <c r="AS190" s="57"/>
      <c r="AT190" s="36"/>
      <c r="AU190" s="57"/>
      <c r="AV190" s="36"/>
      <c r="AW190" s="57"/>
      <c r="AX190" s="40"/>
      <c r="AY190" s="57"/>
      <c r="AZ190" s="36"/>
      <c r="BA190" s="57"/>
      <c r="BB190" s="36"/>
      <c r="BC190" s="57"/>
      <c r="BD190" s="36"/>
      <c r="BE190" s="57"/>
      <c r="BF190" s="40"/>
      <c r="BG190" s="57"/>
      <c r="BH190" s="36"/>
      <c r="BI190" s="57"/>
      <c r="BJ190" s="40"/>
      <c r="BK190" s="57"/>
      <c r="BL190" s="36"/>
      <c r="BM190" s="57"/>
      <c r="BN190" s="48"/>
      <c r="BO190" s="57"/>
      <c r="BP190" s="37"/>
      <c r="BQ190" s="57"/>
      <c r="BR190" s="36"/>
      <c r="BS190" s="57"/>
      <c r="BT190" s="36"/>
      <c r="BU190" s="57"/>
      <c r="BV190" s="36"/>
      <c r="BW190" s="57"/>
      <c r="BX190" s="37"/>
      <c r="BY190" s="57"/>
      <c r="BZ190" s="37"/>
      <c r="CA190" s="57"/>
      <c r="CB190" s="36"/>
      <c r="CC190" s="57"/>
      <c r="CD190" s="36"/>
      <c r="CE190" s="57"/>
      <c r="CF190" s="36"/>
      <c r="CG190" s="57"/>
      <c r="CH190" s="36"/>
      <c r="CI190" s="57"/>
      <c r="CJ190" s="36"/>
      <c r="CK190" s="57"/>
      <c r="CL190" s="36"/>
      <c r="CM190" s="57"/>
      <c r="CN190" s="36"/>
      <c r="CO190" s="57"/>
      <c r="CP190" s="37"/>
      <c r="CQ190" s="57"/>
      <c r="CR190" s="33"/>
      <c r="CS190" s="57"/>
      <c r="CT190" s="33"/>
      <c r="CU190" s="57"/>
      <c r="CV190" s="85">
        <f t="shared" si="411"/>
        <v>102</v>
      </c>
      <c r="CW190" s="85">
        <f t="shared" si="411"/>
        <v>775290.88</v>
      </c>
    </row>
    <row r="191" spans="1:101" s="83" customFormat="1" x14ac:dyDescent="0.25">
      <c r="A191" s="80">
        <v>37</v>
      </c>
      <c r="B191" s="80"/>
      <c r="C191" s="90"/>
      <c r="D191" s="110" t="s">
        <v>300</v>
      </c>
      <c r="E191" s="112">
        <v>13520</v>
      </c>
      <c r="F191" s="118">
        <v>1.71</v>
      </c>
      <c r="G191" s="26">
        <v>1</v>
      </c>
      <c r="H191" s="119">
        <v>1.4</v>
      </c>
      <c r="I191" s="119">
        <v>1.68</v>
      </c>
      <c r="J191" s="119">
        <v>2.23</v>
      </c>
      <c r="K191" s="119">
        <v>2.57</v>
      </c>
      <c r="L191" s="46">
        <f>SUM(L192:L203)</f>
        <v>0</v>
      </c>
      <c r="M191" s="46">
        <f t="shared" ref="M191:BX191" si="412">SUM(M192:M203)</f>
        <v>0</v>
      </c>
      <c r="N191" s="46">
        <f t="shared" si="412"/>
        <v>0</v>
      </c>
      <c r="O191" s="46">
        <f t="shared" si="412"/>
        <v>0</v>
      </c>
      <c r="P191" s="46">
        <f t="shared" ref="P191" si="413">SUM(P192:P201)</f>
        <v>0</v>
      </c>
      <c r="Q191" s="46">
        <f t="shared" si="412"/>
        <v>0</v>
      </c>
      <c r="R191" s="46">
        <f t="shared" si="412"/>
        <v>0</v>
      </c>
      <c r="S191" s="46">
        <f t="shared" si="412"/>
        <v>0</v>
      </c>
      <c r="T191" s="46">
        <f t="shared" si="412"/>
        <v>0</v>
      </c>
      <c r="U191" s="46">
        <f t="shared" si="412"/>
        <v>0</v>
      </c>
      <c r="V191" s="46">
        <f t="shared" si="412"/>
        <v>0</v>
      </c>
      <c r="W191" s="46">
        <f t="shared" si="412"/>
        <v>0</v>
      </c>
      <c r="X191" s="46">
        <f t="shared" si="412"/>
        <v>0</v>
      </c>
      <c r="Y191" s="46">
        <f t="shared" si="412"/>
        <v>0</v>
      </c>
      <c r="Z191" s="46">
        <f t="shared" si="412"/>
        <v>0</v>
      </c>
      <c r="AA191" s="46">
        <f t="shared" si="412"/>
        <v>0</v>
      </c>
      <c r="AB191" s="46">
        <f t="shared" si="412"/>
        <v>0</v>
      </c>
      <c r="AC191" s="46">
        <f t="shared" si="412"/>
        <v>0</v>
      </c>
      <c r="AD191" s="46">
        <f t="shared" si="412"/>
        <v>0</v>
      </c>
      <c r="AE191" s="46">
        <f t="shared" si="412"/>
        <v>0</v>
      </c>
      <c r="AF191" s="46">
        <f t="shared" si="412"/>
        <v>0</v>
      </c>
      <c r="AG191" s="46">
        <f t="shared" si="412"/>
        <v>0</v>
      </c>
      <c r="AH191" s="46">
        <f t="shared" si="412"/>
        <v>0</v>
      </c>
      <c r="AI191" s="46">
        <f t="shared" si="412"/>
        <v>0</v>
      </c>
      <c r="AJ191" s="46">
        <f t="shared" si="412"/>
        <v>0</v>
      </c>
      <c r="AK191" s="46">
        <f t="shared" si="412"/>
        <v>0</v>
      </c>
      <c r="AL191" s="46">
        <f t="shared" si="412"/>
        <v>0</v>
      </c>
      <c r="AM191" s="46">
        <f t="shared" si="412"/>
        <v>0</v>
      </c>
      <c r="AN191" s="46">
        <f t="shared" si="412"/>
        <v>0</v>
      </c>
      <c r="AO191" s="46">
        <f t="shared" si="412"/>
        <v>0</v>
      </c>
      <c r="AP191" s="46">
        <f t="shared" si="412"/>
        <v>0</v>
      </c>
      <c r="AQ191" s="46">
        <f t="shared" si="412"/>
        <v>0</v>
      </c>
      <c r="AR191" s="46">
        <f t="shared" si="412"/>
        <v>0</v>
      </c>
      <c r="AS191" s="46">
        <f t="shared" si="412"/>
        <v>0</v>
      </c>
      <c r="AT191" s="46">
        <f t="shared" si="412"/>
        <v>360</v>
      </c>
      <c r="AU191" s="46">
        <f t="shared" si="412"/>
        <v>8887263.8399999999</v>
      </c>
      <c r="AV191" s="46">
        <f t="shared" si="412"/>
        <v>0</v>
      </c>
      <c r="AW191" s="46">
        <f t="shared" si="412"/>
        <v>0</v>
      </c>
      <c r="AX191" s="46">
        <f t="shared" si="412"/>
        <v>0</v>
      </c>
      <c r="AY191" s="46">
        <f t="shared" si="412"/>
        <v>0</v>
      </c>
      <c r="AZ191" s="46">
        <f t="shared" si="412"/>
        <v>0</v>
      </c>
      <c r="BA191" s="46">
        <f t="shared" si="412"/>
        <v>0</v>
      </c>
      <c r="BB191" s="46">
        <f t="shared" si="412"/>
        <v>0</v>
      </c>
      <c r="BC191" s="46">
        <f t="shared" si="412"/>
        <v>0</v>
      </c>
      <c r="BD191" s="46">
        <f t="shared" si="412"/>
        <v>0</v>
      </c>
      <c r="BE191" s="46">
        <f t="shared" si="412"/>
        <v>0</v>
      </c>
      <c r="BF191" s="46">
        <f t="shared" si="412"/>
        <v>0</v>
      </c>
      <c r="BG191" s="46">
        <f t="shared" si="412"/>
        <v>0</v>
      </c>
      <c r="BH191" s="46">
        <f t="shared" si="412"/>
        <v>0</v>
      </c>
      <c r="BI191" s="46">
        <f t="shared" si="412"/>
        <v>0</v>
      </c>
      <c r="BJ191" s="46">
        <f t="shared" si="412"/>
        <v>0</v>
      </c>
      <c r="BK191" s="46">
        <f t="shared" si="412"/>
        <v>0</v>
      </c>
      <c r="BL191" s="46">
        <f t="shared" si="412"/>
        <v>0</v>
      </c>
      <c r="BM191" s="46">
        <f t="shared" si="412"/>
        <v>0</v>
      </c>
      <c r="BN191" s="46">
        <f t="shared" si="412"/>
        <v>0</v>
      </c>
      <c r="BO191" s="46">
        <f t="shared" si="412"/>
        <v>0</v>
      </c>
      <c r="BP191" s="46">
        <f t="shared" si="412"/>
        <v>0</v>
      </c>
      <c r="BQ191" s="46">
        <f t="shared" si="412"/>
        <v>0</v>
      </c>
      <c r="BR191" s="46">
        <f t="shared" si="412"/>
        <v>0</v>
      </c>
      <c r="BS191" s="46">
        <f t="shared" si="412"/>
        <v>0</v>
      </c>
      <c r="BT191" s="46">
        <f t="shared" si="412"/>
        <v>0</v>
      </c>
      <c r="BU191" s="46">
        <f t="shared" si="412"/>
        <v>0</v>
      </c>
      <c r="BV191" s="46">
        <f t="shared" si="412"/>
        <v>0</v>
      </c>
      <c r="BW191" s="46">
        <f t="shared" si="412"/>
        <v>0</v>
      </c>
      <c r="BX191" s="46">
        <f t="shared" si="412"/>
        <v>20</v>
      </c>
      <c r="BY191" s="46">
        <f t="shared" ref="BY191:CW191" si="414">SUM(BY192:BY203)</f>
        <v>758634.24</v>
      </c>
      <c r="BZ191" s="46">
        <f t="shared" si="414"/>
        <v>0</v>
      </c>
      <c r="CA191" s="46">
        <f t="shared" si="414"/>
        <v>0</v>
      </c>
      <c r="CB191" s="46">
        <f t="shared" si="414"/>
        <v>0</v>
      </c>
      <c r="CC191" s="46">
        <f t="shared" si="414"/>
        <v>0</v>
      </c>
      <c r="CD191" s="46">
        <f t="shared" si="414"/>
        <v>0</v>
      </c>
      <c r="CE191" s="46">
        <f t="shared" si="414"/>
        <v>0</v>
      </c>
      <c r="CF191" s="46">
        <f t="shared" si="414"/>
        <v>0</v>
      </c>
      <c r="CG191" s="46">
        <f t="shared" si="414"/>
        <v>0</v>
      </c>
      <c r="CH191" s="46">
        <f t="shared" si="414"/>
        <v>0</v>
      </c>
      <c r="CI191" s="46">
        <f t="shared" si="414"/>
        <v>0</v>
      </c>
      <c r="CJ191" s="46">
        <f t="shared" si="414"/>
        <v>0</v>
      </c>
      <c r="CK191" s="46">
        <f t="shared" si="414"/>
        <v>0</v>
      </c>
      <c r="CL191" s="46">
        <f t="shared" si="414"/>
        <v>0</v>
      </c>
      <c r="CM191" s="46">
        <f t="shared" si="414"/>
        <v>0</v>
      </c>
      <c r="CN191" s="46">
        <f t="shared" si="414"/>
        <v>0</v>
      </c>
      <c r="CO191" s="46">
        <f t="shared" si="414"/>
        <v>0</v>
      </c>
      <c r="CP191" s="46">
        <f t="shared" si="414"/>
        <v>0</v>
      </c>
      <c r="CQ191" s="46">
        <f t="shared" si="414"/>
        <v>0</v>
      </c>
      <c r="CR191" s="46">
        <f t="shared" si="414"/>
        <v>0</v>
      </c>
      <c r="CS191" s="46">
        <f t="shared" si="414"/>
        <v>0</v>
      </c>
      <c r="CT191" s="46">
        <f t="shared" si="414"/>
        <v>0</v>
      </c>
      <c r="CU191" s="46">
        <f t="shared" si="414"/>
        <v>0</v>
      </c>
      <c r="CV191" s="46">
        <f t="shared" si="414"/>
        <v>380</v>
      </c>
      <c r="CW191" s="46">
        <f t="shared" si="414"/>
        <v>9645898.0800000001</v>
      </c>
    </row>
    <row r="192" spans="1:101" s="4" customFormat="1" ht="60" x14ac:dyDescent="0.25">
      <c r="A192" s="43"/>
      <c r="B192" s="43">
        <v>139</v>
      </c>
      <c r="C192" s="159" t="s">
        <v>456</v>
      </c>
      <c r="D192" s="115" t="s">
        <v>301</v>
      </c>
      <c r="E192" s="112">
        <v>13520</v>
      </c>
      <c r="F192" s="28">
        <v>1.61</v>
      </c>
      <c r="G192" s="44">
        <v>1</v>
      </c>
      <c r="H192" s="112">
        <v>1.4</v>
      </c>
      <c r="I192" s="112">
        <v>1.68</v>
      </c>
      <c r="J192" s="112">
        <v>2.23</v>
      </c>
      <c r="K192" s="112">
        <v>2.57</v>
      </c>
      <c r="L192" s="40"/>
      <c r="M192" s="30">
        <f>SUM(L192*$E192*$F192*$G192*$H192*$M$10)</f>
        <v>0</v>
      </c>
      <c r="N192" s="36"/>
      <c r="O192" s="30">
        <f>SUM(N192*$E192*$F192*$G192*$H192*$O$10)</f>
        <v>0</v>
      </c>
      <c r="P192" s="36"/>
      <c r="Q192" s="30">
        <f>SUM(P192*$E192*$F192*$G192*$H192*$Q$10)</f>
        <v>0</v>
      </c>
      <c r="R192" s="36"/>
      <c r="S192" s="30">
        <f>SUM(R192*$E192*$F192*$G192*$H192*$S$10)</f>
        <v>0</v>
      </c>
      <c r="T192" s="36"/>
      <c r="U192" s="30">
        <f>SUM(T192*$E192*$F192*$G192*$H192*$U$10)</f>
        <v>0</v>
      </c>
      <c r="V192" s="36"/>
      <c r="W192" s="33">
        <f>SUM(V192*$E192*$F192*$G192*$H192*$W$10)</f>
        <v>0</v>
      </c>
      <c r="X192" s="41"/>
      <c r="Y192" s="30">
        <f>SUM(X192*$E192*$F192*$G192*$H192*$Y$10)</f>
        <v>0</v>
      </c>
      <c r="Z192" s="36"/>
      <c r="AA192" s="30">
        <f>SUM(Z192*$E192*$F192*$G192*$H192*$AA$10)</f>
        <v>0</v>
      </c>
      <c r="AB192" s="36"/>
      <c r="AC192" s="30">
        <f>SUM(AB192*$E192*$F192*$G192*$H192*$AC$10)</f>
        <v>0</v>
      </c>
      <c r="AD192" s="36"/>
      <c r="AE192" s="30">
        <f>SUM(AD192*$E192*$F192*$G192*$H192*$AE$10)</f>
        <v>0</v>
      </c>
      <c r="AF192" s="36"/>
      <c r="AG192" s="30">
        <f>AF192*$E192*$F192*$G192*$I192*$AG$10</f>
        <v>0</v>
      </c>
      <c r="AH192" s="36"/>
      <c r="AI192" s="30">
        <f>AH192*$E192*$F192*$G192*$I192*$AI$10</f>
        <v>0</v>
      </c>
      <c r="AJ192" s="41"/>
      <c r="AK192" s="30">
        <f>SUM(AJ192*$E192*$F192*$G192*$H192*$AK$10)</f>
        <v>0</v>
      </c>
      <c r="AL192" s="36"/>
      <c r="AM192" s="33">
        <f>SUM(AL192*$E192*$F192*$G192*$H192*$AM$10)</f>
        <v>0</v>
      </c>
      <c r="AN192" s="36"/>
      <c r="AO192" s="30">
        <f>SUM(AN192*$E192*$F192*$G192*$H192*$AO$10)</f>
        <v>0</v>
      </c>
      <c r="AP192" s="36"/>
      <c r="AQ192" s="30">
        <f>SUM(AP192*$E192*$F192*$G192*$H192*$AQ$10)</f>
        <v>0</v>
      </c>
      <c r="AR192" s="36"/>
      <c r="AS192" s="30">
        <f>SUM(AR192*$E192*$F192*$G192*$H192*$AS$10)</f>
        <v>0</v>
      </c>
      <c r="AT192" s="36">
        <v>5</v>
      </c>
      <c r="AU192" s="30">
        <f t="shared" ref="AU192:AU203" si="415">SUM(AT192*$E192*$F192*$G192*$H192*$AU$10)</f>
        <v>152370.4</v>
      </c>
      <c r="AV192" s="36"/>
      <c r="AW192" s="30">
        <f>SUM(AV192*$E192*$F192*$G192*$H192*$AW$10)</f>
        <v>0</v>
      </c>
      <c r="AX192" s="36"/>
      <c r="AY192" s="30">
        <f>SUM(AX192*$E192*$F192*$G192*$H192*$AY$10)</f>
        <v>0</v>
      </c>
      <c r="AZ192" s="36"/>
      <c r="BA192" s="30">
        <f>SUM(AZ192*$E192*$F192*$G192*$H192*$BA$10)</f>
        <v>0</v>
      </c>
      <c r="BB192" s="36"/>
      <c r="BC192" s="30">
        <f>SUM(BB192*$E192*$F192*$G192*$H192*$BC$10)</f>
        <v>0</v>
      </c>
      <c r="BD192" s="36"/>
      <c r="BE192" s="30">
        <f>SUM(BD192*$E192*$F192*$G192*$H192*$BE$10)</f>
        <v>0</v>
      </c>
      <c r="BF192" s="36"/>
      <c r="BG192" s="30">
        <f>SUM(BF192*$E192*$F192*$G192*$H192*$BG$10)</f>
        <v>0</v>
      </c>
      <c r="BH192" s="36"/>
      <c r="BI192" s="30">
        <f>SUM(BH192*$E192*$F192*$G192*$H192*$BI$10)</f>
        <v>0</v>
      </c>
      <c r="BJ192" s="36"/>
      <c r="BK192" s="30">
        <f>BJ192*$E192*$F192*$G192*$I192*$BK$10</f>
        <v>0</v>
      </c>
      <c r="BL192" s="36"/>
      <c r="BM192" s="30">
        <f>BL192*$E192*$F192*$G192*$I192*$BM$10</f>
        <v>0</v>
      </c>
      <c r="BN192" s="48"/>
      <c r="BO192" s="30">
        <f>BN192*$E192*$F192*$G192*$I192*$BO$10</f>
        <v>0</v>
      </c>
      <c r="BP192" s="36"/>
      <c r="BQ192" s="30">
        <f>BP192*$E192*$F192*$G192*$I192*$BQ$10</f>
        <v>0</v>
      </c>
      <c r="BR192" s="36"/>
      <c r="BS192" s="30">
        <f>BR192*$E192*$F192*$G192*$I192*$BS$10</f>
        <v>0</v>
      </c>
      <c r="BT192" s="36"/>
      <c r="BU192" s="30">
        <f>BT192*$E192*$F192*$G192*$I192*$BU$10</f>
        <v>0</v>
      </c>
      <c r="BV192" s="36"/>
      <c r="BW192" s="30">
        <f>BV192*$E192*$F192*$G192*$I192*$BW$10</f>
        <v>0</v>
      </c>
      <c r="BX192" s="36"/>
      <c r="BY192" s="30">
        <f>BX192*$E192*$F192*$G192*$I192*$BY$10</f>
        <v>0</v>
      </c>
      <c r="BZ192" s="36"/>
      <c r="CA192" s="30">
        <f>BZ192*$E192*$F192*$G192*$I192*$CA$10</f>
        <v>0</v>
      </c>
      <c r="CB192" s="36"/>
      <c r="CC192" s="30">
        <f>CB192*$E192*$F192*$G192*$I192*$CC$10</f>
        <v>0</v>
      </c>
      <c r="CD192" s="36"/>
      <c r="CE192" s="30">
        <f>CD192*$E192*$F192*$G192*$I192*$CE$10</f>
        <v>0</v>
      </c>
      <c r="CF192" s="36"/>
      <c r="CG192" s="30">
        <f>CF192*$E192*$F192*$G192*$I192*$CG$10</f>
        <v>0</v>
      </c>
      <c r="CH192" s="36"/>
      <c r="CI192" s="30">
        <f>CH192*$E192*$F192*$G192*$I192*$CI$10</f>
        <v>0</v>
      </c>
      <c r="CJ192" s="36"/>
      <c r="CK192" s="30">
        <f>CJ192*$E192*$F192*$G192*$I192*$CK$10</f>
        <v>0</v>
      </c>
      <c r="CL192" s="36"/>
      <c r="CM192" s="30">
        <f>CL192*$E192*$F192*$G192*$I192*$CM$10</f>
        <v>0</v>
      </c>
      <c r="CN192" s="36"/>
      <c r="CO192" s="30">
        <f>CN192*$E192*$F192*$G192*$J192*$CO$10</f>
        <v>0</v>
      </c>
      <c r="CP192" s="36"/>
      <c r="CQ192" s="30">
        <f>CP192*$E192*$F192*$G192*$K192*$CQ$10</f>
        <v>0</v>
      </c>
      <c r="CR192" s="33"/>
      <c r="CS192" s="30">
        <f>CR192*E192*F192*G192</f>
        <v>0</v>
      </c>
      <c r="CT192" s="33"/>
      <c r="CU192" s="30"/>
      <c r="CV192" s="85">
        <f>SUM(N192+L192+X192+P192+R192+Z192+V192+T192+AB192+AF192+AD192+AH192+AJ192+AN192+BJ192+BP192+AL192+AX192+AZ192+CB192+CD192+BZ192+CF192+CH192+BT192+BV192+AP192+AR192+AT192+AV192+BL192+BN192+BR192+BB192+BD192+BF192+BH192+BX192+CJ192+CL192+CN192+CP192+CR192)</f>
        <v>5</v>
      </c>
      <c r="CW192" s="85">
        <f t="shared" ref="CW192:CW203" si="416">SUM(O192+M192+Y192+Q192+S192+AA192+W192+U192+AC192+AG192+AE192+AI192+AK192+AO192+BK192+BQ192+AM192+AY192+BA192+CC192+CE192+CA192+CG192+CI192+BU192+BW192+AQ192+AS192+AU192+AW192+BM192+BO192+BS192+BC192+BE192+BG192+BI192+BY192+CK192+CM192+CO192+CQ192+CS192)</f>
        <v>152370.4</v>
      </c>
    </row>
    <row r="193" spans="1:101" s="4" customFormat="1" ht="60" x14ac:dyDescent="0.25">
      <c r="A193" s="43"/>
      <c r="B193" s="43">
        <v>140</v>
      </c>
      <c r="C193" s="159" t="s">
        <v>457</v>
      </c>
      <c r="D193" s="115" t="s">
        <v>302</v>
      </c>
      <c r="E193" s="112">
        <v>13520</v>
      </c>
      <c r="F193" s="28">
        <v>1.94</v>
      </c>
      <c r="G193" s="44">
        <v>1</v>
      </c>
      <c r="H193" s="112">
        <v>1.4</v>
      </c>
      <c r="I193" s="112">
        <v>1.68</v>
      </c>
      <c r="J193" s="112">
        <v>2.23</v>
      </c>
      <c r="K193" s="112">
        <v>2.57</v>
      </c>
      <c r="L193" s="40"/>
      <c r="M193" s="30">
        <f>SUM(L193*$E193*$F193*$G193*$H193*$M$10)</f>
        <v>0</v>
      </c>
      <c r="N193" s="36"/>
      <c r="O193" s="30">
        <f>SUM(N193*$E193*$F193*$G193*$H193*$O$10)</f>
        <v>0</v>
      </c>
      <c r="P193" s="36"/>
      <c r="Q193" s="30">
        <f>SUM(P193*$E193*$F193*$G193*$H193*$Q$10)</f>
        <v>0</v>
      </c>
      <c r="R193" s="36"/>
      <c r="S193" s="30">
        <f>SUM(R193*$E193*$F193*$G193*$H193*$S$10)</f>
        <v>0</v>
      </c>
      <c r="T193" s="36"/>
      <c r="U193" s="30">
        <f>SUM(T193*$E193*$F193*$G193*$H193*$U$10)</f>
        <v>0</v>
      </c>
      <c r="V193" s="36"/>
      <c r="W193" s="33">
        <f>SUM(V193*$E193*$F193*$G193*$H193*$W$10)</f>
        <v>0</v>
      </c>
      <c r="X193" s="41"/>
      <c r="Y193" s="30">
        <f>SUM(X193*$E193*$F193*$G193*$H193*$Y$10)</f>
        <v>0</v>
      </c>
      <c r="Z193" s="36"/>
      <c r="AA193" s="30">
        <f>SUM(Z193*$E193*$F193*$G193*$H193*$AA$10)</f>
        <v>0</v>
      </c>
      <c r="AB193" s="36"/>
      <c r="AC193" s="30">
        <f>SUM(AB193*$E193*$F193*$G193*$H193*$AC$10)</f>
        <v>0</v>
      </c>
      <c r="AD193" s="36"/>
      <c r="AE193" s="30">
        <f>SUM(AD193*$E193*$F193*$G193*$H193*$AE$10)</f>
        <v>0</v>
      </c>
      <c r="AF193" s="36"/>
      <c r="AG193" s="30">
        <f>AF193*$E193*$F193*$G193*$I193*$AG$10</f>
        <v>0</v>
      </c>
      <c r="AH193" s="36"/>
      <c r="AI193" s="30">
        <f>AH193*$E193*$F193*$G193*$I193*$AI$10</f>
        <v>0</v>
      </c>
      <c r="AJ193" s="41"/>
      <c r="AK193" s="30">
        <f>SUM(AJ193*$E193*$F193*$G193*$H193*$AK$10)</f>
        <v>0</v>
      </c>
      <c r="AL193" s="36"/>
      <c r="AM193" s="33">
        <f>SUM(AL193*$E193*$F193*$G193*$H193*$AM$10)</f>
        <v>0</v>
      </c>
      <c r="AN193" s="36"/>
      <c r="AO193" s="30">
        <f>SUM(AN193*$E193*$F193*$G193*$H193*$AO$10)</f>
        <v>0</v>
      </c>
      <c r="AP193" s="36"/>
      <c r="AQ193" s="30">
        <f>SUM(AP193*$E193*$F193*$G193*$H193*$AQ$10)</f>
        <v>0</v>
      </c>
      <c r="AR193" s="36"/>
      <c r="AS193" s="30">
        <f>SUM(AR193*$E193*$F193*$G193*$H193*$AS$10)</f>
        <v>0</v>
      </c>
      <c r="AT193" s="36">
        <v>5</v>
      </c>
      <c r="AU193" s="30">
        <f t="shared" si="415"/>
        <v>183601.59999999998</v>
      </c>
      <c r="AV193" s="36"/>
      <c r="AW193" s="30">
        <f>SUM(AV193*$E193*$F193*$G193*$H193*$AW$10)</f>
        <v>0</v>
      </c>
      <c r="AX193" s="36"/>
      <c r="AY193" s="30">
        <f>SUM(AX193*$E193*$F193*$G193*$H193*$AY$10)</f>
        <v>0</v>
      </c>
      <c r="AZ193" s="36"/>
      <c r="BA193" s="30">
        <f>SUM(AZ193*$E193*$F193*$G193*$H193*$BA$10)</f>
        <v>0</v>
      </c>
      <c r="BB193" s="36"/>
      <c r="BC193" s="30">
        <f>SUM(BB193*$E193*$F193*$G193*$H193*$BC$10)</f>
        <v>0</v>
      </c>
      <c r="BD193" s="36"/>
      <c r="BE193" s="30">
        <f>SUM(BD193*$E193*$F193*$G193*$H193*$BE$10)</f>
        <v>0</v>
      </c>
      <c r="BF193" s="36"/>
      <c r="BG193" s="30">
        <f>SUM(BF193*$E193*$F193*$G193*$H193*$BG$10)</f>
        <v>0</v>
      </c>
      <c r="BH193" s="36"/>
      <c r="BI193" s="30">
        <f>SUM(BH193*$E193*$F193*$G193*$H193*$BI$10)</f>
        <v>0</v>
      </c>
      <c r="BJ193" s="36"/>
      <c r="BK193" s="30">
        <f>BJ193*$E193*$F193*$G193*$I193*$BK$10</f>
        <v>0</v>
      </c>
      <c r="BL193" s="36"/>
      <c r="BM193" s="30">
        <f>BL193*$E193*$F193*$G193*$I193*$BM$10</f>
        <v>0</v>
      </c>
      <c r="BN193" s="48"/>
      <c r="BO193" s="30">
        <f>BN193*$E193*$F193*$G193*$I193*$BO$10</f>
        <v>0</v>
      </c>
      <c r="BP193" s="36"/>
      <c r="BQ193" s="30">
        <f>BP193*$E193*$F193*$G193*$I193*$BQ$10</f>
        <v>0</v>
      </c>
      <c r="BR193" s="36"/>
      <c r="BS193" s="30">
        <f>BR193*$E193*$F193*$G193*$I193*$BS$10</f>
        <v>0</v>
      </c>
      <c r="BT193" s="36"/>
      <c r="BU193" s="30">
        <f>BT193*$E193*$F193*$G193*$I193*$BU$10</f>
        <v>0</v>
      </c>
      <c r="BV193" s="36"/>
      <c r="BW193" s="30">
        <f>BV193*$E193*$F193*$G193*$I193*$BW$10</f>
        <v>0</v>
      </c>
      <c r="BX193" s="36"/>
      <c r="BY193" s="30">
        <f>BX193*$E193*$F193*$G193*$I193*$BY$10</f>
        <v>0</v>
      </c>
      <c r="BZ193" s="36"/>
      <c r="CA193" s="30">
        <f>BZ193*$E193*$F193*$G193*$I193*$CA$10</f>
        <v>0</v>
      </c>
      <c r="CB193" s="36"/>
      <c r="CC193" s="30">
        <f>CB193*$E193*$F193*$G193*$I193*$CC$10</f>
        <v>0</v>
      </c>
      <c r="CD193" s="36"/>
      <c r="CE193" s="30">
        <f>CD193*$E193*$F193*$G193*$I193*$CE$10</f>
        <v>0</v>
      </c>
      <c r="CF193" s="36"/>
      <c r="CG193" s="30">
        <f>CF193*$E193*$F193*$G193*$I193*$CG$10</f>
        <v>0</v>
      </c>
      <c r="CH193" s="36"/>
      <c r="CI193" s="30">
        <f>CH193*$E193*$F193*$G193*$I193*$CI$10</f>
        <v>0</v>
      </c>
      <c r="CJ193" s="36"/>
      <c r="CK193" s="30">
        <f>CJ193*$E193*$F193*$G193*$I193*$CK$10</f>
        <v>0</v>
      </c>
      <c r="CL193" s="36"/>
      <c r="CM193" s="30">
        <f>CL193*$E193*$F193*$G193*$I193*$CM$10</f>
        <v>0</v>
      </c>
      <c r="CN193" s="36"/>
      <c r="CO193" s="30">
        <f>CN193*$E193*$F193*$G193*$J193*$CO$10</f>
        <v>0</v>
      </c>
      <c r="CP193" s="36"/>
      <c r="CQ193" s="30">
        <f>CP193*$E193*$F193*$G193*$K193*$CQ$10</f>
        <v>0</v>
      </c>
      <c r="CR193" s="33"/>
      <c r="CS193" s="30">
        <f>CR193*E193*F193*G193</f>
        <v>0</v>
      </c>
      <c r="CT193" s="33"/>
      <c r="CU193" s="30"/>
      <c r="CV193" s="85">
        <f t="shared" ref="CV193:CV203" si="417">SUM(N193+L193+X193+P193+R193+Z193+V193+T193+AB193+AF193+AD193+AH193+AJ193+AN193+BJ193+BP193+AL193+AX193+AZ193+CB193+CD193+BZ193+CF193+CH193+BT193+BV193+AP193+AR193+AT193+AV193+BL193+BN193+BR193+BB193+BD193+BF193+BH193+BX193+CJ193+CL193+CN193+CP193+CR193)</f>
        <v>5</v>
      </c>
      <c r="CW193" s="85">
        <f t="shared" si="416"/>
        <v>183601.59999999998</v>
      </c>
    </row>
    <row r="194" spans="1:101" s="4" customFormat="1" ht="75" x14ac:dyDescent="0.25">
      <c r="A194" s="43"/>
      <c r="B194" s="43">
        <v>141</v>
      </c>
      <c r="C194" s="159" t="s">
        <v>458</v>
      </c>
      <c r="D194" s="115" t="s">
        <v>303</v>
      </c>
      <c r="E194" s="112">
        <v>13520</v>
      </c>
      <c r="F194" s="28">
        <v>1.52</v>
      </c>
      <c r="G194" s="44">
        <v>1</v>
      </c>
      <c r="H194" s="112">
        <v>1.4</v>
      </c>
      <c r="I194" s="112">
        <v>1.68</v>
      </c>
      <c r="J194" s="112">
        <v>2.23</v>
      </c>
      <c r="K194" s="112">
        <v>2.57</v>
      </c>
      <c r="L194" s="40"/>
      <c r="M194" s="30">
        <f>SUM(L194*$E194*$F194*$G194*$H194*$M$10)</f>
        <v>0</v>
      </c>
      <c r="N194" s="36"/>
      <c r="O194" s="30">
        <f>SUM(N194*$E194*$F194*$G194*$H194*$O$10)</f>
        <v>0</v>
      </c>
      <c r="P194" s="36"/>
      <c r="Q194" s="30">
        <f>SUM(P194*$E194*$F194*$G194*$H194*$Q$10)</f>
        <v>0</v>
      </c>
      <c r="R194" s="36"/>
      <c r="S194" s="30">
        <f>SUM(R194*$E194*$F194*$G194*$H194*$S$10)</f>
        <v>0</v>
      </c>
      <c r="T194" s="36"/>
      <c r="U194" s="30">
        <f>SUM(T194*$E194*$F194*$G194*$H194*$U$10)</f>
        <v>0</v>
      </c>
      <c r="V194" s="36"/>
      <c r="W194" s="33">
        <f>SUM(V194*$E194*$F194*$G194*$H194*$W$10)</f>
        <v>0</v>
      </c>
      <c r="X194" s="41"/>
      <c r="Y194" s="30">
        <f>SUM(X194*$E194*$F194*$G194*$H194*$Y$10)</f>
        <v>0</v>
      </c>
      <c r="Z194" s="36"/>
      <c r="AA194" s="30">
        <f>SUM(Z194*$E194*$F194*$G194*$H194*$AA$10)</f>
        <v>0</v>
      </c>
      <c r="AB194" s="36"/>
      <c r="AC194" s="30">
        <f>SUM(AB194*$E194*$F194*$G194*$H194*$AC$10)</f>
        <v>0</v>
      </c>
      <c r="AD194" s="36"/>
      <c r="AE194" s="30">
        <f>SUM(AD194*$E194*$F194*$G194*$H194*$AE$10)</f>
        <v>0</v>
      </c>
      <c r="AF194" s="36"/>
      <c r="AG194" s="30">
        <f>AF194*$E194*$F194*$G194*$I194*$AG$10</f>
        <v>0</v>
      </c>
      <c r="AH194" s="36"/>
      <c r="AI194" s="30">
        <f>AH194*$E194*$F194*$G194*$I194*$AI$10</f>
        <v>0</v>
      </c>
      <c r="AJ194" s="41"/>
      <c r="AK194" s="30">
        <f>SUM(AJ194*$E194*$F194*$G194*$H194*$AK$10)</f>
        <v>0</v>
      </c>
      <c r="AL194" s="36"/>
      <c r="AM194" s="33">
        <f>SUM(AL194*$E194*$F194*$G194*$H194*$AM$10)</f>
        <v>0</v>
      </c>
      <c r="AN194" s="36"/>
      <c r="AO194" s="30">
        <f>SUM(AN194*$E194*$F194*$G194*$H194*$AO$10)</f>
        <v>0</v>
      </c>
      <c r="AP194" s="36"/>
      <c r="AQ194" s="30">
        <f>SUM(AP194*$E194*$F194*$G194*$H194*$AQ$10)</f>
        <v>0</v>
      </c>
      <c r="AR194" s="36"/>
      <c r="AS194" s="30">
        <f>SUM(AR194*$E194*$F194*$G194*$H194*$AS$10)</f>
        <v>0</v>
      </c>
      <c r="AT194" s="36">
        <v>50</v>
      </c>
      <c r="AU194" s="30">
        <f t="shared" si="415"/>
        <v>1438528</v>
      </c>
      <c r="AV194" s="36"/>
      <c r="AW194" s="30">
        <f>SUM(AV194*$E194*$F194*$G194*$H194*$AW$10)</f>
        <v>0</v>
      </c>
      <c r="AX194" s="36"/>
      <c r="AY194" s="30">
        <f>SUM(AX194*$E194*$F194*$G194*$H194*$AY$10)</f>
        <v>0</v>
      </c>
      <c r="AZ194" s="36"/>
      <c r="BA194" s="30">
        <f>SUM(AZ194*$E194*$F194*$G194*$H194*$BA$10)</f>
        <v>0</v>
      </c>
      <c r="BB194" s="36"/>
      <c r="BC194" s="30">
        <f>SUM(BB194*$E194*$F194*$G194*$H194*$BC$10)</f>
        <v>0</v>
      </c>
      <c r="BD194" s="36"/>
      <c r="BE194" s="30">
        <f>SUM(BD194*$E194*$F194*$G194*$H194*$BE$10)</f>
        <v>0</v>
      </c>
      <c r="BF194" s="36"/>
      <c r="BG194" s="30">
        <f>SUM(BF194*$E194*$F194*$G194*$H194*$BG$10)</f>
        <v>0</v>
      </c>
      <c r="BH194" s="36"/>
      <c r="BI194" s="30">
        <f>SUM(BH194*$E194*$F194*$G194*$H194*$BI$10)</f>
        <v>0</v>
      </c>
      <c r="BJ194" s="36"/>
      <c r="BK194" s="30">
        <f>BJ194*$E194*$F194*$G194*$I194*$BK$10</f>
        <v>0</v>
      </c>
      <c r="BL194" s="36"/>
      <c r="BM194" s="30">
        <f>BL194*$E194*$F194*$G194*$I194*$BM$10</f>
        <v>0</v>
      </c>
      <c r="BN194" s="48"/>
      <c r="BO194" s="30">
        <f>BN194*$E194*$F194*$G194*$I194*$BO$10</f>
        <v>0</v>
      </c>
      <c r="BP194" s="36"/>
      <c r="BQ194" s="30">
        <f>BP194*$E194*$F194*$G194*$I194*$BQ$10</f>
        <v>0</v>
      </c>
      <c r="BR194" s="36"/>
      <c r="BS194" s="30">
        <f>BR194*$E194*$F194*$G194*$I194*$BS$10</f>
        <v>0</v>
      </c>
      <c r="BT194" s="36"/>
      <c r="BU194" s="30">
        <f>BT194*$E194*$F194*$G194*$I194*$BU$10</f>
        <v>0</v>
      </c>
      <c r="BV194" s="36"/>
      <c r="BW194" s="30">
        <f>BV194*$E194*$F194*$G194*$I194*$BW$10</f>
        <v>0</v>
      </c>
      <c r="BX194" s="33">
        <v>10</v>
      </c>
      <c r="BY194" s="30">
        <f>BX194*$E194*$F194*$G194*$I194*$BY$10</f>
        <v>345246.71999999997</v>
      </c>
      <c r="BZ194" s="36"/>
      <c r="CA194" s="30">
        <f>BZ194*$E194*$F194*$G194*$I194*$CA$10</f>
        <v>0</v>
      </c>
      <c r="CB194" s="36"/>
      <c r="CC194" s="30">
        <f>CB194*$E194*$F194*$G194*$I194*$CC$10</f>
        <v>0</v>
      </c>
      <c r="CD194" s="36"/>
      <c r="CE194" s="30">
        <f>CD194*$E194*$F194*$G194*$I194*$CE$10</f>
        <v>0</v>
      </c>
      <c r="CF194" s="36"/>
      <c r="CG194" s="30">
        <f>CF194*$E194*$F194*$G194*$I194*$CG$10</f>
        <v>0</v>
      </c>
      <c r="CH194" s="36"/>
      <c r="CI194" s="30">
        <f>CH194*$E194*$F194*$G194*$I194*$CI$10</f>
        <v>0</v>
      </c>
      <c r="CJ194" s="36"/>
      <c r="CK194" s="30">
        <f>CJ194*$E194*$F194*$G194*$I194*$CK$10</f>
        <v>0</v>
      </c>
      <c r="CL194" s="36"/>
      <c r="CM194" s="30">
        <f>CL194*$E194*$F194*$G194*$I194*$CM$10</f>
        <v>0</v>
      </c>
      <c r="CN194" s="36"/>
      <c r="CO194" s="30">
        <f>CN194*$E194*$F194*$G194*$J194*$CO$10</f>
        <v>0</v>
      </c>
      <c r="CP194" s="36"/>
      <c r="CQ194" s="30">
        <f>CP194*$E194*$F194*$G194*$K194*$CQ$10</f>
        <v>0</v>
      </c>
      <c r="CR194" s="33"/>
      <c r="CS194" s="30">
        <f>CR194*E194*F194*G194</f>
        <v>0</v>
      </c>
      <c r="CT194" s="33"/>
      <c r="CU194" s="30"/>
      <c r="CV194" s="85">
        <f t="shared" si="417"/>
        <v>60</v>
      </c>
      <c r="CW194" s="85">
        <f t="shared" si="416"/>
        <v>1783774.72</v>
      </c>
    </row>
    <row r="195" spans="1:101" s="4" customFormat="1" ht="75" x14ac:dyDescent="0.25">
      <c r="A195" s="43"/>
      <c r="B195" s="43">
        <v>142</v>
      </c>
      <c r="C195" s="159" t="s">
        <v>459</v>
      </c>
      <c r="D195" s="115" t="s">
        <v>304</v>
      </c>
      <c r="E195" s="112">
        <v>13520</v>
      </c>
      <c r="F195" s="28">
        <v>1.82</v>
      </c>
      <c r="G195" s="44">
        <v>1</v>
      </c>
      <c r="H195" s="112">
        <v>1.4</v>
      </c>
      <c r="I195" s="112">
        <v>1.68</v>
      </c>
      <c r="J195" s="112">
        <v>2.23</v>
      </c>
      <c r="K195" s="112">
        <v>2.57</v>
      </c>
      <c r="L195" s="40"/>
      <c r="M195" s="30">
        <f>SUM(L195*$E195*$F195*$G195*$H195*$M$10)</f>
        <v>0</v>
      </c>
      <c r="N195" s="36"/>
      <c r="O195" s="30">
        <f>SUM(N195*$E195*$F195*$G195*$H195*$O$10)</f>
        <v>0</v>
      </c>
      <c r="P195" s="36"/>
      <c r="Q195" s="30">
        <f>SUM(P195*$E195*$F195*$G195*$H195*$Q$10)</f>
        <v>0</v>
      </c>
      <c r="R195" s="36"/>
      <c r="S195" s="30">
        <f>SUM(R195*$E195*$F195*$G195*$H195*$S$10)</f>
        <v>0</v>
      </c>
      <c r="T195" s="36"/>
      <c r="U195" s="30">
        <f>SUM(T195*$E195*$F195*$G195*$H195*$U$10)</f>
        <v>0</v>
      </c>
      <c r="V195" s="36"/>
      <c r="W195" s="33">
        <f>SUM(V195*$E195*$F195*$G195*$H195*$W$10)</f>
        <v>0</v>
      </c>
      <c r="X195" s="41"/>
      <c r="Y195" s="30">
        <f>SUM(X195*$E195*$F195*$G195*$H195*$Y$10)</f>
        <v>0</v>
      </c>
      <c r="Z195" s="36"/>
      <c r="AA195" s="30">
        <f>SUM(Z195*$E195*$F195*$G195*$H195*$AA$10)</f>
        <v>0</v>
      </c>
      <c r="AB195" s="36"/>
      <c r="AC195" s="30">
        <f>SUM(AB195*$E195*$F195*$G195*$H195*$AC$10)</f>
        <v>0</v>
      </c>
      <c r="AD195" s="36"/>
      <c r="AE195" s="30">
        <f>SUM(AD195*$E195*$F195*$G195*$H195*$AE$10)</f>
        <v>0</v>
      </c>
      <c r="AF195" s="36"/>
      <c r="AG195" s="30">
        <f>AF195*$E195*$F195*$G195*$I195*$AG$10</f>
        <v>0</v>
      </c>
      <c r="AH195" s="36"/>
      <c r="AI195" s="30">
        <f>AH195*$E195*$F195*$G195*$I195*$AI$10</f>
        <v>0</v>
      </c>
      <c r="AJ195" s="41"/>
      <c r="AK195" s="30">
        <f>SUM(AJ195*$E195*$F195*$G195*$H195*$AK$10)</f>
        <v>0</v>
      </c>
      <c r="AL195" s="36"/>
      <c r="AM195" s="33">
        <f>SUM(AL195*$E195*$F195*$G195*$H195*$AM$10)</f>
        <v>0</v>
      </c>
      <c r="AN195" s="36"/>
      <c r="AO195" s="30">
        <f>SUM(AN195*$E195*$F195*$G195*$H195*$AO$10)</f>
        <v>0</v>
      </c>
      <c r="AP195" s="36"/>
      <c r="AQ195" s="30">
        <f>SUM(AP195*$E195*$F195*$G195*$H195*$AQ$10)</f>
        <v>0</v>
      </c>
      <c r="AR195" s="36"/>
      <c r="AS195" s="30">
        <f>SUM(AR195*$E195*$F195*$G195*$H195*$AS$10)</f>
        <v>0</v>
      </c>
      <c r="AT195" s="36">
        <v>20</v>
      </c>
      <c r="AU195" s="30">
        <f t="shared" si="415"/>
        <v>688979.2</v>
      </c>
      <c r="AV195" s="36"/>
      <c r="AW195" s="30">
        <f>SUM(AV195*$E195*$F195*$G195*$H195*$AW$10)</f>
        <v>0</v>
      </c>
      <c r="AX195" s="36"/>
      <c r="AY195" s="30">
        <f>SUM(AX195*$E195*$F195*$G195*$H195*$AY$10)</f>
        <v>0</v>
      </c>
      <c r="AZ195" s="36"/>
      <c r="BA195" s="30">
        <f>SUM(AZ195*$E195*$F195*$G195*$H195*$BA$10)</f>
        <v>0</v>
      </c>
      <c r="BB195" s="36"/>
      <c r="BC195" s="30">
        <f>SUM(BB195*$E195*$F195*$G195*$H195*$BC$10)</f>
        <v>0</v>
      </c>
      <c r="BD195" s="36"/>
      <c r="BE195" s="30">
        <f>SUM(BD195*$E195*$F195*$G195*$H195*$BE$10)</f>
        <v>0</v>
      </c>
      <c r="BF195" s="36"/>
      <c r="BG195" s="30">
        <f>SUM(BF195*$E195*$F195*$G195*$H195*$BG$10)</f>
        <v>0</v>
      </c>
      <c r="BH195" s="36"/>
      <c r="BI195" s="30">
        <f>SUM(BH195*$E195*$F195*$G195*$H195*$BI$10)</f>
        <v>0</v>
      </c>
      <c r="BJ195" s="36"/>
      <c r="BK195" s="30">
        <f>BJ195*$E195*$F195*$G195*$I195*$BK$10</f>
        <v>0</v>
      </c>
      <c r="BL195" s="36"/>
      <c r="BM195" s="30">
        <f>BL195*$E195*$F195*$G195*$I195*$BM$10</f>
        <v>0</v>
      </c>
      <c r="BN195" s="48"/>
      <c r="BO195" s="30">
        <f>BN195*$E195*$F195*$G195*$I195*$BO$10</f>
        <v>0</v>
      </c>
      <c r="BP195" s="36"/>
      <c r="BQ195" s="30">
        <f>BP195*$E195*$F195*$G195*$I195*$BQ$10</f>
        <v>0</v>
      </c>
      <c r="BR195" s="36"/>
      <c r="BS195" s="30">
        <f>BR195*$E195*$F195*$G195*$I195*$BS$10</f>
        <v>0</v>
      </c>
      <c r="BT195" s="36"/>
      <c r="BU195" s="30">
        <f>BT195*$E195*$F195*$G195*$I195*$BU$10</f>
        <v>0</v>
      </c>
      <c r="BV195" s="36"/>
      <c r="BW195" s="30">
        <f>BV195*$E195*$F195*$G195*$I195*$BW$10</f>
        <v>0</v>
      </c>
      <c r="BX195" s="33">
        <v>10</v>
      </c>
      <c r="BY195" s="30">
        <f>BX195*$E195*$F195*$G195*$I195*$BY$10</f>
        <v>413387.51999999996</v>
      </c>
      <c r="BZ195" s="36"/>
      <c r="CA195" s="30">
        <f>BZ195*$E195*$F195*$G195*$I195*$CA$10</f>
        <v>0</v>
      </c>
      <c r="CB195" s="36"/>
      <c r="CC195" s="30">
        <f>CB195*$E195*$F195*$G195*$I195*$CC$10</f>
        <v>0</v>
      </c>
      <c r="CD195" s="36"/>
      <c r="CE195" s="30">
        <f>CD195*$E195*$F195*$G195*$I195*$CE$10</f>
        <v>0</v>
      </c>
      <c r="CF195" s="36"/>
      <c r="CG195" s="30">
        <f>CF195*$E195*$F195*$G195*$I195*$CG$10</f>
        <v>0</v>
      </c>
      <c r="CH195" s="36"/>
      <c r="CI195" s="30">
        <f>CH195*$E195*$F195*$G195*$I195*$CI$10</f>
        <v>0</v>
      </c>
      <c r="CJ195" s="36"/>
      <c r="CK195" s="30">
        <f>CJ195*$E195*$F195*$G195*$I195*$CK$10</f>
        <v>0</v>
      </c>
      <c r="CL195" s="36"/>
      <c r="CM195" s="30">
        <f>CL195*$E195*$F195*$G195*$I195*$CM$10</f>
        <v>0</v>
      </c>
      <c r="CN195" s="36"/>
      <c r="CO195" s="30">
        <f>CN195*$E195*$F195*$G195*$J195*$CO$10</f>
        <v>0</v>
      </c>
      <c r="CP195" s="36"/>
      <c r="CQ195" s="30">
        <f>CP195*$E195*$F195*$G195*$K195*$CQ$10</f>
        <v>0</v>
      </c>
      <c r="CR195" s="33"/>
      <c r="CS195" s="30">
        <f>CR195*E195*F195*G195</f>
        <v>0</v>
      </c>
      <c r="CT195" s="33"/>
      <c r="CU195" s="30"/>
      <c r="CV195" s="85">
        <f t="shared" si="417"/>
        <v>30</v>
      </c>
      <c r="CW195" s="85">
        <f t="shared" si="416"/>
        <v>1102366.72</v>
      </c>
    </row>
    <row r="196" spans="1:101" s="4" customFormat="1" ht="30" x14ac:dyDescent="0.25">
      <c r="A196" s="43"/>
      <c r="B196" s="43">
        <v>143</v>
      </c>
      <c r="C196" s="159" t="s">
        <v>460</v>
      </c>
      <c r="D196" s="115" t="s">
        <v>305</v>
      </c>
      <c r="E196" s="112">
        <v>13520</v>
      </c>
      <c r="F196" s="28">
        <v>1.39</v>
      </c>
      <c r="G196" s="44">
        <v>1</v>
      </c>
      <c r="H196" s="112">
        <v>1.4</v>
      </c>
      <c r="I196" s="112">
        <v>1.68</v>
      </c>
      <c r="J196" s="112">
        <v>2.23</v>
      </c>
      <c r="K196" s="112">
        <v>2.57</v>
      </c>
      <c r="L196" s="40"/>
      <c r="M196" s="30"/>
      <c r="N196" s="36"/>
      <c r="O196" s="30"/>
      <c r="P196" s="36"/>
      <c r="Q196" s="30"/>
      <c r="R196" s="36"/>
      <c r="S196" s="30"/>
      <c r="T196" s="36"/>
      <c r="U196" s="30"/>
      <c r="V196" s="36"/>
      <c r="W196" s="33"/>
      <c r="X196" s="41"/>
      <c r="Y196" s="30"/>
      <c r="Z196" s="36"/>
      <c r="AA196" s="30"/>
      <c r="AB196" s="36"/>
      <c r="AC196" s="30"/>
      <c r="AD196" s="36"/>
      <c r="AE196" s="30"/>
      <c r="AF196" s="36"/>
      <c r="AG196" s="30"/>
      <c r="AH196" s="36"/>
      <c r="AI196" s="30"/>
      <c r="AJ196" s="41"/>
      <c r="AK196" s="30"/>
      <c r="AL196" s="36"/>
      <c r="AM196" s="33"/>
      <c r="AN196" s="36"/>
      <c r="AO196" s="30"/>
      <c r="AP196" s="36"/>
      <c r="AQ196" s="30"/>
      <c r="AR196" s="36"/>
      <c r="AS196" s="30"/>
      <c r="AT196" s="36">
        <v>10</v>
      </c>
      <c r="AU196" s="30">
        <f t="shared" si="415"/>
        <v>263099.2</v>
      </c>
      <c r="AV196" s="36"/>
      <c r="AW196" s="30"/>
      <c r="AX196" s="36"/>
      <c r="AY196" s="30"/>
      <c r="AZ196" s="36"/>
      <c r="BA196" s="30"/>
      <c r="BB196" s="36"/>
      <c r="BC196" s="30"/>
      <c r="BD196" s="36"/>
      <c r="BE196" s="30"/>
      <c r="BF196" s="36"/>
      <c r="BG196" s="30"/>
      <c r="BH196" s="36"/>
      <c r="BI196" s="30"/>
      <c r="BJ196" s="36"/>
      <c r="BK196" s="30"/>
      <c r="BL196" s="36"/>
      <c r="BM196" s="30"/>
      <c r="BN196" s="48"/>
      <c r="BO196" s="30"/>
      <c r="BP196" s="36"/>
      <c r="BQ196" s="30"/>
      <c r="BR196" s="36"/>
      <c r="BS196" s="30"/>
      <c r="BT196" s="36"/>
      <c r="BU196" s="30"/>
      <c r="BV196" s="36"/>
      <c r="BW196" s="30"/>
      <c r="BX196" s="36"/>
      <c r="BY196" s="30"/>
      <c r="BZ196" s="36"/>
      <c r="CA196" s="30"/>
      <c r="CB196" s="36"/>
      <c r="CC196" s="30"/>
      <c r="CD196" s="36"/>
      <c r="CE196" s="30"/>
      <c r="CF196" s="36"/>
      <c r="CG196" s="30"/>
      <c r="CH196" s="36"/>
      <c r="CI196" s="30"/>
      <c r="CJ196" s="36"/>
      <c r="CK196" s="30"/>
      <c r="CL196" s="36"/>
      <c r="CM196" s="30"/>
      <c r="CN196" s="36"/>
      <c r="CO196" s="30"/>
      <c r="CP196" s="36"/>
      <c r="CQ196" s="30"/>
      <c r="CR196" s="33"/>
      <c r="CS196" s="30"/>
      <c r="CT196" s="33"/>
      <c r="CU196" s="30"/>
      <c r="CV196" s="85">
        <f t="shared" si="417"/>
        <v>10</v>
      </c>
      <c r="CW196" s="85">
        <f t="shared" si="416"/>
        <v>263099.2</v>
      </c>
    </row>
    <row r="197" spans="1:101" s="4" customFormat="1" ht="30" x14ac:dyDescent="0.25">
      <c r="A197" s="43"/>
      <c r="B197" s="43">
        <v>144</v>
      </c>
      <c r="C197" s="159" t="s">
        <v>461</v>
      </c>
      <c r="D197" s="115" t="s">
        <v>306</v>
      </c>
      <c r="E197" s="112">
        <v>13520</v>
      </c>
      <c r="F197" s="28">
        <v>1.67</v>
      </c>
      <c r="G197" s="44">
        <v>1</v>
      </c>
      <c r="H197" s="112">
        <v>1.4</v>
      </c>
      <c r="I197" s="112">
        <v>1.68</v>
      </c>
      <c r="J197" s="112">
        <v>2.23</v>
      </c>
      <c r="K197" s="112">
        <v>2.57</v>
      </c>
      <c r="L197" s="40"/>
      <c r="M197" s="30"/>
      <c r="N197" s="36"/>
      <c r="O197" s="30"/>
      <c r="P197" s="36"/>
      <c r="Q197" s="30"/>
      <c r="R197" s="36"/>
      <c r="S197" s="30"/>
      <c r="T197" s="36"/>
      <c r="U197" s="30"/>
      <c r="V197" s="36"/>
      <c r="W197" s="33"/>
      <c r="X197" s="41"/>
      <c r="Y197" s="30"/>
      <c r="Z197" s="36"/>
      <c r="AA197" s="30"/>
      <c r="AB197" s="36"/>
      <c r="AC197" s="30"/>
      <c r="AD197" s="36"/>
      <c r="AE197" s="30"/>
      <c r="AF197" s="36"/>
      <c r="AG197" s="30"/>
      <c r="AH197" s="36"/>
      <c r="AI197" s="30"/>
      <c r="AJ197" s="41"/>
      <c r="AK197" s="30"/>
      <c r="AL197" s="36"/>
      <c r="AM197" s="33"/>
      <c r="AN197" s="36"/>
      <c r="AO197" s="30"/>
      <c r="AP197" s="36"/>
      <c r="AQ197" s="30"/>
      <c r="AR197" s="36"/>
      <c r="AS197" s="30"/>
      <c r="AT197" s="36">
        <v>10</v>
      </c>
      <c r="AU197" s="30">
        <f t="shared" si="415"/>
        <v>316097.59999999998</v>
      </c>
      <c r="AV197" s="36"/>
      <c r="AW197" s="30"/>
      <c r="AX197" s="36"/>
      <c r="AY197" s="30"/>
      <c r="AZ197" s="36"/>
      <c r="BA197" s="30"/>
      <c r="BB197" s="36"/>
      <c r="BC197" s="30"/>
      <c r="BD197" s="36"/>
      <c r="BE197" s="30"/>
      <c r="BF197" s="36"/>
      <c r="BG197" s="30"/>
      <c r="BH197" s="36"/>
      <c r="BI197" s="30"/>
      <c r="BJ197" s="36"/>
      <c r="BK197" s="30"/>
      <c r="BL197" s="36"/>
      <c r="BM197" s="30"/>
      <c r="BN197" s="48"/>
      <c r="BO197" s="30"/>
      <c r="BP197" s="36"/>
      <c r="BQ197" s="30"/>
      <c r="BR197" s="36"/>
      <c r="BS197" s="30"/>
      <c r="BT197" s="36"/>
      <c r="BU197" s="30"/>
      <c r="BV197" s="36"/>
      <c r="BW197" s="30"/>
      <c r="BX197" s="36"/>
      <c r="BY197" s="30"/>
      <c r="BZ197" s="36"/>
      <c r="CA197" s="30"/>
      <c r="CB197" s="36"/>
      <c r="CC197" s="30"/>
      <c r="CD197" s="36"/>
      <c r="CE197" s="30"/>
      <c r="CF197" s="36"/>
      <c r="CG197" s="30"/>
      <c r="CH197" s="36"/>
      <c r="CI197" s="30"/>
      <c r="CJ197" s="36"/>
      <c r="CK197" s="30"/>
      <c r="CL197" s="36"/>
      <c r="CM197" s="30"/>
      <c r="CN197" s="36"/>
      <c r="CO197" s="30"/>
      <c r="CP197" s="36"/>
      <c r="CQ197" s="30"/>
      <c r="CR197" s="33"/>
      <c r="CS197" s="30"/>
      <c r="CT197" s="33"/>
      <c r="CU197" s="30"/>
      <c r="CV197" s="85">
        <f t="shared" si="417"/>
        <v>10</v>
      </c>
      <c r="CW197" s="85">
        <f t="shared" si="416"/>
        <v>316097.59999999998</v>
      </c>
    </row>
    <row r="198" spans="1:101" s="4" customFormat="1" ht="45" x14ac:dyDescent="0.25">
      <c r="A198" s="43"/>
      <c r="B198" s="43">
        <v>145</v>
      </c>
      <c r="C198" s="159" t="s">
        <v>462</v>
      </c>
      <c r="D198" s="115" t="s">
        <v>307</v>
      </c>
      <c r="E198" s="112">
        <v>13520</v>
      </c>
      <c r="F198" s="28">
        <v>0.85</v>
      </c>
      <c r="G198" s="44">
        <v>1</v>
      </c>
      <c r="H198" s="112">
        <v>1.4</v>
      </c>
      <c r="I198" s="112">
        <v>1.68</v>
      </c>
      <c r="J198" s="112">
        <v>2.23</v>
      </c>
      <c r="K198" s="112">
        <v>2.57</v>
      </c>
      <c r="L198" s="40"/>
      <c r="M198" s="30">
        <f t="shared" ref="M198:M203" si="418">SUM(L198*$E198*$F198*$G198*$H198*$M$10)</f>
        <v>0</v>
      </c>
      <c r="N198" s="36"/>
      <c r="O198" s="30">
        <f t="shared" ref="O198:O203" si="419">SUM(N198*$E198*$F198*$G198*$H198*$O$10)</f>
        <v>0</v>
      </c>
      <c r="P198" s="36"/>
      <c r="Q198" s="30">
        <f t="shared" ref="Q198:Q203" si="420">SUM(P198*$E198*$F198*$G198*$H198*$Q$10)</f>
        <v>0</v>
      </c>
      <c r="R198" s="36"/>
      <c r="S198" s="30">
        <f t="shared" ref="S198:S203" si="421">SUM(R198*$E198*$F198*$G198*$H198*$S$10)</f>
        <v>0</v>
      </c>
      <c r="T198" s="36"/>
      <c r="U198" s="30">
        <f t="shared" ref="U198:U203" si="422">SUM(T198*$E198*$F198*$G198*$H198*$U$10)</f>
        <v>0</v>
      </c>
      <c r="V198" s="36"/>
      <c r="W198" s="33">
        <f t="shared" ref="W198:W203" si="423">SUM(V198*$E198*$F198*$G198*$H198*$W$10)</f>
        <v>0</v>
      </c>
      <c r="X198" s="41"/>
      <c r="Y198" s="30">
        <f t="shared" ref="Y198:Y203" si="424">SUM(X198*$E198*$F198*$G198*$H198*$Y$10)</f>
        <v>0</v>
      </c>
      <c r="Z198" s="36"/>
      <c r="AA198" s="30">
        <f t="shared" ref="AA198:AA203" si="425">SUM(Z198*$E198*$F198*$G198*$H198*$AA$10)</f>
        <v>0</v>
      </c>
      <c r="AB198" s="36"/>
      <c r="AC198" s="30">
        <f t="shared" ref="AC198:AC203" si="426">SUM(AB198*$E198*$F198*$G198*$H198*$AC$10)</f>
        <v>0</v>
      </c>
      <c r="AD198" s="36"/>
      <c r="AE198" s="30">
        <f t="shared" ref="AE198:AE203" si="427">SUM(AD198*$E198*$F198*$G198*$H198*$AE$10)</f>
        <v>0</v>
      </c>
      <c r="AF198" s="36"/>
      <c r="AG198" s="30">
        <f t="shared" ref="AG198:AG203" si="428">AF198*$E198*$F198*$G198*$I198*$AG$10</f>
        <v>0</v>
      </c>
      <c r="AH198" s="36"/>
      <c r="AI198" s="30">
        <f t="shared" ref="AI198:AI203" si="429">AH198*$E198*$F198*$G198*$I198*$AI$10</f>
        <v>0</v>
      </c>
      <c r="AJ198" s="41"/>
      <c r="AK198" s="30">
        <f t="shared" ref="AK198:AK203" si="430">SUM(AJ198*$E198*$F198*$G198*$H198*$AK$10)</f>
        <v>0</v>
      </c>
      <c r="AL198" s="36"/>
      <c r="AM198" s="33">
        <f t="shared" ref="AM198:AM203" si="431">SUM(AL198*$E198*$F198*$G198*$H198*$AM$10)</f>
        <v>0</v>
      </c>
      <c r="AN198" s="36"/>
      <c r="AO198" s="30">
        <f t="shared" ref="AO198:AO203" si="432">SUM(AN198*$E198*$F198*$G198*$H198*$AO$10)</f>
        <v>0</v>
      </c>
      <c r="AP198" s="36"/>
      <c r="AQ198" s="30">
        <f t="shared" ref="AQ198:AQ203" si="433">SUM(AP198*$E198*$F198*$G198*$H198*$AQ$10)</f>
        <v>0</v>
      </c>
      <c r="AR198" s="36"/>
      <c r="AS198" s="30">
        <f t="shared" ref="AS198:AS203" si="434">SUM(AR198*$E198*$F198*$G198*$H198*$AS$10)</f>
        <v>0</v>
      </c>
      <c r="AT198" s="36">
        <v>128</v>
      </c>
      <c r="AU198" s="30">
        <f t="shared" si="415"/>
        <v>2059366.3999999999</v>
      </c>
      <c r="AV198" s="36"/>
      <c r="AW198" s="30">
        <f t="shared" ref="AW198:AW203" si="435">SUM(AV198*$E198*$F198*$G198*$H198*$AW$10)</f>
        <v>0</v>
      </c>
      <c r="AX198" s="36"/>
      <c r="AY198" s="30">
        <f t="shared" ref="AY198:AY203" si="436">SUM(AX198*$E198*$F198*$G198*$H198*$AY$10)</f>
        <v>0</v>
      </c>
      <c r="AZ198" s="36"/>
      <c r="BA198" s="30">
        <f t="shared" ref="BA198:BA203" si="437">SUM(AZ198*$E198*$F198*$G198*$H198*$BA$10)</f>
        <v>0</v>
      </c>
      <c r="BB198" s="36"/>
      <c r="BC198" s="30">
        <f t="shared" ref="BC198:BC203" si="438">SUM(BB198*$E198*$F198*$G198*$H198*$BC$10)</f>
        <v>0</v>
      </c>
      <c r="BD198" s="36"/>
      <c r="BE198" s="30">
        <f t="shared" ref="BE198:BE203" si="439">SUM(BD198*$E198*$F198*$G198*$H198*$BE$10)</f>
        <v>0</v>
      </c>
      <c r="BF198" s="36"/>
      <c r="BG198" s="30">
        <f t="shared" ref="BG198:BG203" si="440">SUM(BF198*$E198*$F198*$G198*$H198*$BG$10)</f>
        <v>0</v>
      </c>
      <c r="BH198" s="36"/>
      <c r="BI198" s="30">
        <f t="shared" ref="BI198:BI203" si="441">SUM(BH198*$E198*$F198*$G198*$H198*$BI$10)</f>
        <v>0</v>
      </c>
      <c r="BJ198" s="36"/>
      <c r="BK198" s="30">
        <f t="shared" ref="BK198:BK203" si="442">BJ198*$E198*$F198*$G198*$I198*$BK$10</f>
        <v>0</v>
      </c>
      <c r="BL198" s="36"/>
      <c r="BM198" s="30">
        <f t="shared" ref="BM198:BM203" si="443">BL198*$E198*$F198*$G198*$I198*$BM$10</f>
        <v>0</v>
      </c>
      <c r="BN198" s="48"/>
      <c r="BO198" s="30">
        <f t="shared" ref="BO198:BO203" si="444">BN198*$E198*$F198*$G198*$I198*$BO$10</f>
        <v>0</v>
      </c>
      <c r="BP198" s="36"/>
      <c r="BQ198" s="30">
        <f t="shared" ref="BQ198:BQ203" si="445">BP198*$E198*$F198*$G198*$I198*$BQ$10</f>
        <v>0</v>
      </c>
      <c r="BR198" s="36"/>
      <c r="BS198" s="30">
        <f t="shared" ref="BS198:BS203" si="446">BR198*$E198*$F198*$G198*$I198*$BS$10</f>
        <v>0</v>
      </c>
      <c r="BT198" s="36"/>
      <c r="BU198" s="30">
        <f t="shared" ref="BU198:BU203" si="447">BT198*$E198*$F198*$G198*$I198*$BU$10</f>
        <v>0</v>
      </c>
      <c r="BV198" s="36"/>
      <c r="BW198" s="30">
        <f t="shared" ref="BW198:BW203" si="448">BV198*$E198*$F198*$G198*$I198*$BW$10</f>
        <v>0</v>
      </c>
      <c r="BX198" s="36"/>
      <c r="BY198" s="30">
        <f t="shared" ref="BY198:BY203" si="449">BX198*$E198*$F198*$G198*$I198*$BY$10</f>
        <v>0</v>
      </c>
      <c r="BZ198" s="36"/>
      <c r="CA198" s="30">
        <f t="shared" ref="CA198:CA203" si="450">BZ198*$E198*$F198*$G198*$I198*$CA$10</f>
        <v>0</v>
      </c>
      <c r="CB198" s="36"/>
      <c r="CC198" s="30">
        <f t="shared" ref="CC198:CC203" si="451">CB198*$E198*$F198*$G198*$I198*$CC$10</f>
        <v>0</v>
      </c>
      <c r="CD198" s="36"/>
      <c r="CE198" s="30">
        <f t="shared" ref="CE198:CE203" si="452">CD198*$E198*$F198*$G198*$I198*$CE$10</f>
        <v>0</v>
      </c>
      <c r="CF198" s="36"/>
      <c r="CG198" s="30">
        <f t="shared" ref="CG198:CG203" si="453">CF198*$E198*$F198*$G198*$I198*$CG$10</f>
        <v>0</v>
      </c>
      <c r="CH198" s="36"/>
      <c r="CI198" s="30">
        <f t="shared" ref="CI198:CI203" si="454">CH198*$E198*$F198*$G198*$I198*$CI$10</f>
        <v>0</v>
      </c>
      <c r="CJ198" s="36"/>
      <c r="CK198" s="30">
        <f t="shared" ref="CK198:CK203" si="455">CJ198*$E198*$F198*$G198*$I198*$CK$10</f>
        <v>0</v>
      </c>
      <c r="CL198" s="36"/>
      <c r="CM198" s="30">
        <f t="shared" ref="CM198:CM203" si="456">CL198*$E198*$F198*$G198*$I198*$CM$10</f>
        <v>0</v>
      </c>
      <c r="CN198" s="36"/>
      <c r="CO198" s="30">
        <f t="shared" ref="CO198:CO203" si="457">CN198*$E198*$F198*$G198*$J198*$CO$10</f>
        <v>0</v>
      </c>
      <c r="CP198" s="36"/>
      <c r="CQ198" s="30">
        <f t="shared" ref="CQ198:CQ203" si="458">CP198*$E198*$F198*$G198*$K198*$CQ$10</f>
        <v>0</v>
      </c>
      <c r="CR198" s="33"/>
      <c r="CS198" s="30">
        <f t="shared" ref="CS198:CS203" si="459">CR198*E198*F198*G198</f>
        <v>0</v>
      </c>
      <c r="CT198" s="33"/>
      <c r="CU198" s="30"/>
      <c r="CV198" s="85">
        <f t="shared" si="417"/>
        <v>128</v>
      </c>
      <c r="CW198" s="85">
        <f t="shared" si="416"/>
        <v>2059366.3999999999</v>
      </c>
    </row>
    <row r="199" spans="1:101" s="4" customFormat="1" ht="45" x14ac:dyDescent="0.25">
      <c r="A199" s="43"/>
      <c r="B199" s="43">
        <v>146</v>
      </c>
      <c r="C199" s="159" t="s">
        <v>463</v>
      </c>
      <c r="D199" s="115" t="s">
        <v>308</v>
      </c>
      <c r="E199" s="112">
        <v>13520</v>
      </c>
      <c r="F199" s="28">
        <v>1.0900000000000001</v>
      </c>
      <c r="G199" s="44">
        <v>1</v>
      </c>
      <c r="H199" s="112">
        <v>1.4</v>
      </c>
      <c r="I199" s="112">
        <v>1.68</v>
      </c>
      <c r="J199" s="112">
        <v>2.23</v>
      </c>
      <c r="K199" s="112">
        <v>2.57</v>
      </c>
      <c r="L199" s="40"/>
      <c r="M199" s="30">
        <f t="shared" si="418"/>
        <v>0</v>
      </c>
      <c r="N199" s="36"/>
      <c r="O199" s="30">
        <f t="shared" si="419"/>
        <v>0</v>
      </c>
      <c r="P199" s="36"/>
      <c r="Q199" s="30">
        <f t="shared" si="420"/>
        <v>0</v>
      </c>
      <c r="R199" s="36"/>
      <c r="S199" s="30">
        <f t="shared" si="421"/>
        <v>0</v>
      </c>
      <c r="T199" s="36"/>
      <c r="U199" s="30">
        <f t="shared" si="422"/>
        <v>0</v>
      </c>
      <c r="V199" s="36"/>
      <c r="W199" s="33">
        <f t="shared" si="423"/>
        <v>0</v>
      </c>
      <c r="X199" s="41"/>
      <c r="Y199" s="30">
        <f t="shared" si="424"/>
        <v>0</v>
      </c>
      <c r="Z199" s="36"/>
      <c r="AA199" s="30">
        <f t="shared" si="425"/>
        <v>0</v>
      </c>
      <c r="AB199" s="36"/>
      <c r="AC199" s="30">
        <f t="shared" si="426"/>
        <v>0</v>
      </c>
      <c r="AD199" s="36"/>
      <c r="AE199" s="30">
        <f t="shared" si="427"/>
        <v>0</v>
      </c>
      <c r="AF199" s="36"/>
      <c r="AG199" s="30">
        <f t="shared" si="428"/>
        <v>0</v>
      </c>
      <c r="AH199" s="36"/>
      <c r="AI199" s="30">
        <f t="shared" si="429"/>
        <v>0</v>
      </c>
      <c r="AJ199" s="41"/>
      <c r="AK199" s="30">
        <f t="shared" si="430"/>
        <v>0</v>
      </c>
      <c r="AL199" s="36"/>
      <c r="AM199" s="33">
        <f t="shared" si="431"/>
        <v>0</v>
      </c>
      <c r="AN199" s="36"/>
      <c r="AO199" s="30">
        <f t="shared" si="432"/>
        <v>0</v>
      </c>
      <c r="AP199" s="36"/>
      <c r="AQ199" s="30">
        <f t="shared" si="433"/>
        <v>0</v>
      </c>
      <c r="AR199" s="36"/>
      <c r="AS199" s="30">
        <f t="shared" si="434"/>
        <v>0</v>
      </c>
      <c r="AT199" s="36">
        <v>47</v>
      </c>
      <c r="AU199" s="30">
        <f t="shared" si="415"/>
        <v>969681.44000000006</v>
      </c>
      <c r="AV199" s="36"/>
      <c r="AW199" s="30">
        <f t="shared" si="435"/>
        <v>0</v>
      </c>
      <c r="AX199" s="36"/>
      <c r="AY199" s="30">
        <f t="shared" si="436"/>
        <v>0</v>
      </c>
      <c r="AZ199" s="36"/>
      <c r="BA199" s="30">
        <f t="shared" si="437"/>
        <v>0</v>
      </c>
      <c r="BB199" s="36"/>
      <c r="BC199" s="30">
        <f t="shared" si="438"/>
        <v>0</v>
      </c>
      <c r="BD199" s="36"/>
      <c r="BE199" s="30">
        <f t="shared" si="439"/>
        <v>0</v>
      </c>
      <c r="BF199" s="36"/>
      <c r="BG199" s="30">
        <f t="shared" si="440"/>
        <v>0</v>
      </c>
      <c r="BH199" s="36"/>
      <c r="BI199" s="30">
        <f t="shared" si="441"/>
        <v>0</v>
      </c>
      <c r="BJ199" s="36"/>
      <c r="BK199" s="30">
        <f t="shared" si="442"/>
        <v>0</v>
      </c>
      <c r="BL199" s="36"/>
      <c r="BM199" s="30">
        <f t="shared" si="443"/>
        <v>0</v>
      </c>
      <c r="BN199" s="48"/>
      <c r="BO199" s="30">
        <f t="shared" si="444"/>
        <v>0</v>
      </c>
      <c r="BP199" s="36"/>
      <c r="BQ199" s="30">
        <f t="shared" si="445"/>
        <v>0</v>
      </c>
      <c r="BR199" s="36"/>
      <c r="BS199" s="30">
        <f t="shared" si="446"/>
        <v>0</v>
      </c>
      <c r="BT199" s="36"/>
      <c r="BU199" s="30">
        <f t="shared" si="447"/>
        <v>0</v>
      </c>
      <c r="BV199" s="36"/>
      <c r="BW199" s="30">
        <f t="shared" si="448"/>
        <v>0</v>
      </c>
      <c r="BX199" s="36"/>
      <c r="BY199" s="30">
        <f t="shared" si="449"/>
        <v>0</v>
      </c>
      <c r="BZ199" s="36"/>
      <c r="CA199" s="30">
        <f t="shared" si="450"/>
        <v>0</v>
      </c>
      <c r="CB199" s="36"/>
      <c r="CC199" s="30">
        <f t="shared" si="451"/>
        <v>0</v>
      </c>
      <c r="CD199" s="36"/>
      <c r="CE199" s="30">
        <f t="shared" si="452"/>
        <v>0</v>
      </c>
      <c r="CF199" s="36"/>
      <c r="CG199" s="30">
        <f t="shared" si="453"/>
        <v>0</v>
      </c>
      <c r="CH199" s="36"/>
      <c r="CI199" s="30">
        <f t="shared" si="454"/>
        <v>0</v>
      </c>
      <c r="CJ199" s="36"/>
      <c r="CK199" s="30">
        <f t="shared" si="455"/>
        <v>0</v>
      </c>
      <c r="CL199" s="36"/>
      <c r="CM199" s="30">
        <f t="shared" si="456"/>
        <v>0</v>
      </c>
      <c r="CN199" s="36"/>
      <c r="CO199" s="30">
        <f t="shared" si="457"/>
        <v>0</v>
      </c>
      <c r="CP199" s="36"/>
      <c r="CQ199" s="30">
        <f t="shared" si="458"/>
        <v>0</v>
      </c>
      <c r="CR199" s="33"/>
      <c r="CS199" s="30">
        <f t="shared" si="459"/>
        <v>0</v>
      </c>
      <c r="CT199" s="33"/>
      <c r="CU199" s="30"/>
      <c r="CV199" s="85">
        <f t="shared" si="417"/>
        <v>47</v>
      </c>
      <c r="CW199" s="85">
        <f t="shared" si="416"/>
        <v>969681.44000000006</v>
      </c>
    </row>
    <row r="200" spans="1:101" s="4" customFormat="1" ht="45" x14ac:dyDescent="0.25">
      <c r="A200" s="43"/>
      <c r="B200" s="43">
        <v>147</v>
      </c>
      <c r="C200" s="159" t="s">
        <v>464</v>
      </c>
      <c r="D200" s="115" t="s">
        <v>309</v>
      </c>
      <c r="E200" s="112">
        <v>13520</v>
      </c>
      <c r="F200" s="28">
        <v>1.5</v>
      </c>
      <c r="G200" s="44">
        <v>1</v>
      </c>
      <c r="H200" s="112">
        <v>1.4</v>
      </c>
      <c r="I200" s="112">
        <v>1.68</v>
      </c>
      <c r="J200" s="112">
        <v>2.23</v>
      </c>
      <c r="K200" s="112">
        <v>2.57</v>
      </c>
      <c r="L200" s="40"/>
      <c r="M200" s="30">
        <f t="shared" si="418"/>
        <v>0</v>
      </c>
      <c r="N200" s="36"/>
      <c r="O200" s="30">
        <f t="shared" si="419"/>
        <v>0</v>
      </c>
      <c r="P200" s="36"/>
      <c r="Q200" s="30">
        <f t="shared" si="420"/>
        <v>0</v>
      </c>
      <c r="R200" s="36"/>
      <c r="S200" s="30">
        <f t="shared" si="421"/>
        <v>0</v>
      </c>
      <c r="T200" s="36"/>
      <c r="U200" s="30">
        <f t="shared" si="422"/>
        <v>0</v>
      </c>
      <c r="V200" s="36"/>
      <c r="W200" s="33">
        <f t="shared" si="423"/>
        <v>0</v>
      </c>
      <c r="X200" s="41"/>
      <c r="Y200" s="30">
        <f t="shared" si="424"/>
        <v>0</v>
      </c>
      <c r="Z200" s="36"/>
      <c r="AA200" s="30">
        <f t="shared" si="425"/>
        <v>0</v>
      </c>
      <c r="AB200" s="36"/>
      <c r="AC200" s="30">
        <f t="shared" si="426"/>
        <v>0</v>
      </c>
      <c r="AD200" s="36"/>
      <c r="AE200" s="30">
        <f t="shared" si="427"/>
        <v>0</v>
      </c>
      <c r="AF200" s="36"/>
      <c r="AG200" s="30">
        <f t="shared" si="428"/>
        <v>0</v>
      </c>
      <c r="AH200" s="36"/>
      <c r="AI200" s="30">
        <f t="shared" si="429"/>
        <v>0</v>
      </c>
      <c r="AJ200" s="41"/>
      <c r="AK200" s="30">
        <f t="shared" si="430"/>
        <v>0</v>
      </c>
      <c r="AL200" s="36"/>
      <c r="AM200" s="33">
        <f t="shared" si="431"/>
        <v>0</v>
      </c>
      <c r="AN200" s="36"/>
      <c r="AO200" s="30">
        <f t="shared" si="432"/>
        <v>0</v>
      </c>
      <c r="AP200" s="36"/>
      <c r="AQ200" s="30">
        <f t="shared" si="433"/>
        <v>0</v>
      </c>
      <c r="AR200" s="36"/>
      <c r="AS200" s="30">
        <f t="shared" si="434"/>
        <v>0</v>
      </c>
      <c r="AT200" s="36">
        <v>30</v>
      </c>
      <c r="AU200" s="30">
        <f t="shared" si="415"/>
        <v>851760</v>
      </c>
      <c r="AV200" s="36"/>
      <c r="AW200" s="30">
        <f t="shared" si="435"/>
        <v>0</v>
      </c>
      <c r="AX200" s="36"/>
      <c r="AY200" s="30">
        <f t="shared" si="436"/>
        <v>0</v>
      </c>
      <c r="AZ200" s="36"/>
      <c r="BA200" s="30">
        <f t="shared" si="437"/>
        <v>0</v>
      </c>
      <c r="BB200" s="36"/>
      <c r="BC200" s="30">
        <f t="shared" si="438"/>
        <v>0</v>
      </c>
      <c r="BD200" s="36"/>
      <c r="BE200" s="30">
        <f t="shared" si="439"/>
        <v>0</v>
      </c>
      <c r="BF200" s="36"/>
      <c r="BG200" s="30">
        <f t="shared" si="440"/>
        <v>0</v>
      </c>
      <c r="BH200" s="36"/>
      <c r="BI200" s="30">
        <f t="shared" si="441"/>
        <v>0</v>
      </c>
      <c r="BJ200" s="36"/>
      <c r="BK200" s="30">
        <f t="shared" si="442"/>
        <v>0</v>
      </c>
      <c r="BL200" s="36"/>
      <c r="BM200" s="30">
        <f t="shared" si="443"/>
        <v>0</v>
      </c>
      <c r="BN200" s="48"/>
      <c r="BO200" s="30">
        <f t="shared" si="444"/>
        <v>0</v>
      </c>
      <c r="BP200" s="36"/>
      <c r="BQ200" s="30">
        <f t="shared" si="445"/>
        <v>0</v>
      </c>
      <c r="BR200" s="36"/>
      <c r="BS200" s="30">
        <f t="shared" si="446"/>
        <v>0</v>
      </c>
      <c r="BT200" s="36"/>
      <c r="BU200" s="30">
        <f t="shared" si="447"/>
        <v>0</v>
      </c>
      <c r="BV200" s="36"/>
      <c r="BW200" s="30">
        <f t="shared" si="448"/>
        <v>0</v>
      </c>
      <c r="BX200" s="36"/>
      <c r="BY200" s="30">
        <f t="shared" si="449"/>
        <v>0</v>
      </c>
      <c r="BZ200" s="36"/>
      <c r="CA200" s="30">
        <f t="shared" si="450"/>
        <v>0</v>
      </c>
      <c r="CB200" s="36"/>
      <c r="CC200" s="30">
        <f t="shared" si="451"/>
        <v>0</v>
      </c>
      <c r="CD200" s="36"/>
      <c r="CE200" s="30">
        <f t="shared" si="452"/>
        <v>0</v>
      </c>
      <c r="CF200" s="36"/>
      <c r="CG200" s="30">
        <f t="shared" si="453"/>
        <v>0</v>
      </c>
      <c r="CH200" s="36"/>
      <c r="CI200" s="30">
        <f t="shared" si="454"/>
        <v>0</v>
      </c>
      <c r="CJ200" s="36"/>
      <c r="CK200" s="30">
        <f t="shared" si="455"/>
        <v>0</v>
      </c>
      <c r="CL200" s="36"/>
      <c r="CM200" s="30">
        <f t="shared" si="456"/>
        <v>0</v>
      </c>
      <c r="CN200" s="36"/>
      <c r="CO200" s="30">
        <f t="shared" si="457"/>
        <v>0</v>
      </c>
      <c r="CP200" s="36"/>
      <c r="CQ200" s="30">
        <f t="shared" si="458"/>
        <v>0</v>
      </c>
      <c r="CR200" s="33"/>
      <c r="CS200" s="30">
        <f t="shared" si="459"/>
        <v>0</v>
      </c>
      <c r="CT200" s="33"/>
      <c r="CU200" s="30"/>
      <c r="CV200" s="85">
        <f t="shared" si="417"/>
        <v>30</v>
      </c>
      <c r="CW200" s="85">
        <f t="shared" si="416"/>
        <v>851760</v>
      </c>
    </row>
    <row r="201" spans="1:101" s="4" customFormat="1" ht="60" x14ac:dyDescent="0.25">
      <c r="A201" s="43"/>
      <c r="B201" s="43">
        <v>148</v>
      </c>
      <c r="C201" s="159" t="s">
        <v>465</v>
      </c>
      <c r="D201" s="115" t="s">
        <v>310</v>
      </c>
      <c r="E201" s="112">
        <v>13520</v>
      </c>
      <c r="F201" s="28">
        <v>1.8</v>
      </c>
      <c r="G201" s="44">
        <v>1</v>
      </c>
      <c r="H201" s="112">
        <v>1.4</v>
      </c>
      <c r="I201" s="112">
        <v>1.68</v>
      </c>
      <c r="J201" s="112">
        <v>2.23</v>
      </c>
      <c r="K201" s="112">
        <v>2.57</v>
      </c>
      <c r="L201" s="40"/>
      <c r="M201" s="30">
        <f t="shared" si="418"/>
        <v>0</v>
      </c>
      <c r="N201" s="36"/>
      <c r="O201" s="30">
        <f t="shared" si="419"/>
        <v>0</v>
      </c>
      <c r="P201" s="36"/>
      <c r="Q201" s="30">
        <f t="shared" si="420"/>
        <v>0</v>
      </c>
      <c r="R201" s="36"/>
      <c r="S201" s="30">
        <f t="shared" si="421"/>
        <v>0</v>
      </c>
      <c r="T201" s="36"/>
      <c r="U201" s="30">
        <f t="shared" si="422"/>
        <v>0</v>
      </c>
      <c r="V201" s="36"/>
      <c r="W201" s="33">
        <f t="shared" si="423"/>
        <v>0</v>
      </c>
      <c r="X201" s="41"/>
      <c r="Y201" s="30">
        <f t="shared" si="424"/>
        <v>0</v>
      </c>
      <c r="Z201" s="36"/>
      <c r="AA201" s="30">
        <f t="shared" si="425"/>
        <v>0</v>
      </c>
      <c r="AB201" s="36"/>
      <c r="AC201" s="30">
        <f t="shared" si="426"/>
        <v>0</v>
      </c>
      <c r="AD201" s="36"/>
      <c r="AE201" s="30">
        <f t="shared" si="427"/>
        <v>0</v>
      </c>
      <c r="AF201" s="36"/>
      <c r="AG201" s="30">
        <f t="shared" si="428"/>
        <v>0</v>
      </c>
      <c r="AH201" s="36"/>
      <c r="AI201" s="30">
        <f t="shared" si="429"/>
        <v>0</v>
      </c>
      <c r="AJ201" s="41"/>
      <c r="AK201" s="30">
        <f t="shared" si="430"/>
        <v>0</v>
      </c>
      <c r="AL201" s="36"/>
      <c r="AM201" s="33">
        <f t="shared" si="431"/>
        <v>0</v>
      </c>
      <c r="AN201" s="36"/>
      <c r="AO201" s="30">
        <f t="shared" si="432"/>
        <v>0</v>
      </c>
      <c r="AP201" s="36"/>
      <c r="AQ201" s="30">
        <f t="shared" si="433"/>
        <v>0</v>
      </c>
      <c r="AR201" s="36"/>
      <c r="AS201" s="30">
        <f t="shared" si="434"/>
        <v>0</v>
      </c>
      <c r="AT201" s="36">
        <v>50</v>
      </c>
      <c r="AU201" s="30">
        <f t="shared" si="415"/>
        <v>1703520</v>
      </c>
      <c r="AV201" s="36"/>
      <c r="AW201" s="30">
        <f t="shared" si="435"/>
        <v>0</v>
      </c>
      <c r="AX201" s="36"/>
      <c r="AY201" s="30">
        <f t="shared" si="436"/>
        <v>0</v>
      </c>
      <c r="AZ201" s="36"/>
      <c r="BA201" s="30">
        <f t="shared" si="437"/>
        <v>0</v>
      </c>
      <c r="BB201" s="36"/>
      <c r="BC201" s="30">
        <f t="shared" si="438"/>
        <v>0</v>
      </c>
      <c r="BD201" s="36"/>
      <c r="BE201" s="30">
        <f t="shared" si="439"/>
        <v>0</v>
      </c>
      <c r="BF201" s="36"/>
      <c r="BG201" s="30">
        <f t="shared" si="440"/>
        <v>0</v>
      </c>
      <c r="BH201" s="36"/>
      <c r="BI201" s="30">
        <f t="shared" si="441"/>
        <v>0</v>
      </c>
      <c r="BJ201" s="36"/>
      <c r="BK201" s="30">
        <f t="shared" si="442"/>
        <v>0</v>
      </c>
      <c r="BL201" s="36"/>
      <c r="BM201" s="30">
        <f t="shared" si="443"/>
        <v>0</v>
      </c>
      <c r="BN201" s="48"/>
      <c r="BO201" s="30">
        <f t="shared" si="444"/>
        <v>0</v>
      </c>
      <c r="BP201" s="36"/>
      <c r="BQ201" s="30">
        <f t="shared" si="445"/>
        <v>0</v>
      </c>
      <c r="BR201" s="36"/>
      <c r="BS201" s="30">
        <f t="shared" si="446"/>
        <v>0</v>
      </c>
      <c r="BT201" s="36"/>
      <c r="BU201" s="30">
        <f t="shared" si="447"/>
        <v>0</v>
      </c>
      <c r="BV201" s="36"/>
      <c r="BW201" s="30">
        <f t="shared" si="448"/>
        <v>0</v>
      </c>
      <c r="BX201" s="36"/>
      <c r="BY201" s="30">
        <f t="shared" si="449"/>
        <v>0</v>
      </c>
      <c r="BZ201" s="36"/>
      <c r="CA201" s="30">
        <f t="shared" si="450"/>
        <v>0</v>
      </c>
      <c r="CB201" s="36"/>
      <c r="CC201" s="30">
        <f t="shared" si="451"/>
        <v>0</v>
      </c>
      <c r="CD201" s="36"/>
      <c r="CE201" s="30">
        <f t="shared" si="452"/>
        <v>0</v>
      </c>
      <c r="CF201" s="36"/>
      <c r="CG201" s="30">
        <f t="shared" si="453"/>
        <v>0</v>
      </c>
      <c r="CH201" s="36"/>
      <c r="CI201" s="30">
        <f t="shared" si="454"/>
        <v>0</v>
      </c>
      <c r="CJ201" s="36"/>
      <c r="CK201" s="30">
        <f t="shared" si="455"/>
        <v>0</v>
      </c>
      <c r="CL201" s="36"/>
      <c r="CM201" s="30">
        <f t="shared" si="456"/>
        <v>0</v>
      </c>
      <c r="CN201" s="36"/>
      <c r="CO201" s="30">
        <f t="shared" si="457"/>
        <v>0</v>
      </c>
      <c r="CP201" s="36"/>
      <c r="CQ201" s="30">
        <f t="shared" si="458"/>
        <v>0</v>
      </c>
      <c r="CR201" s="33"/>
      <c r="CS201" s="30">
        <f t="shared" si="459"/>
        <v>0</v>
      </c>
      <c r="CT201" s="33"/>
      <c r="CU201" s="30"/>
      <c r="CV201" s="85">
        <f t="shared" si="417"/>
        <v>50</v>
      </c>
      <c r="CW201" s="85">
        <f t="shared" si="416"/>
        <v>1703520</v>
      </c>
    </row>
    <row r="202" spans="1:101" s="4" customFormat="1" ht="45" x14ac:dyDescent="0.25">
      <c r="A202" s="43"/>
      <c r="B202" s="43">
        <v>149</v>
      </c>
      <c r="C202" s="159" t="s">
        <v>466</v>
      </c>
      <c r="D202" s="115" t="s">
        <v>311</v>
      </c>
      <c r="E202" s="112">
        <v>13520</v>
      </c>
      <c r="F202" s="28">
        <v>2.75</v>
      </c>
      <c r="G202" s="44">
        <v>1</v>
      </c>
      <c r="H202" s="112">
        <v>1.4</v>
      </c>
      <c r="I202" s="112">
        <v>1.68</v>
      </c>
      <c r="J202" s="112">
        <v>2.23</v>
      </c>
      <c r="K202" s="112">
        <v>2.57</v>
      </c>
      <c r="L202" s="40"/>
      <c r="M202" s="30">
        <f t="shared" si="418"/>
        <v>0</v>
      </c>
      <c r="N202" s="36"/>
      <c r="O202" s="30">
        <f t="shared" si="419"/>
        <v>0</v>
      </c>
      <c r="P202" s="36"/>
      <c r="Q202" s="30">
        <f t="shared" si="420"/>
        <v>0</v>
      </c>
      <c r="R202" s="36"/>
      <c r="S202" s="30">
        <f t="shared" si="421"/>
        <v>0</v>
      </c>
      <c r="T202" s="36"/>
      <c r="U202" s="30">
        <f t="shared" si="422"/>
        <v>0</v>
      </c>
      <c r="V202" s="36"/>
      <c r="W202" s="33">
        <f t="shared" si="423"/>
        <v>0</v>
      </c>
      <c r="X202" s="41"/>
      <c r="Y202" s="30">
        <f t="shared" si="424"/>
        <v>0</v>
      </c>
      <c r="Z202" s="36"/>
      <c r="AA202" s="30">
        <f t="shared" si="425"/>
        <v>0</v>
      </c>
      <c r="AB202" s="36"/>
      <c r="AC202" s="30">
        <f t="shared" si="426"/>
        <v>0</v>
      </c>
      <c r="AD202" s="36"/>
      <c r="AE202" s="30">
        <f t="shared" si="427"/>
        <v>0</v>
      </c>
      <c r="AF202" s="36"/>
      <c r="AG202" s="30">
        <f t="shared" si="428"/>
        <v>0</v>
      </c>
      <c r="AH202" s="36"/>
      <c r="AI202" s="30">
        <f t="shared" si="429"/>
        <v>0</v>
      </c>
      <c r="AJ202" s="41"/>
      <c r="AK202" s="30">
        <f t="shared" si="430"/>
        <v>0</v>
      </c>
      <c r="AL202" s="36"/>
      <c r="AM202" s="33">
        <f t="shared" si="431"/>
        <v>0</v>
      </c>
      <c r="AN202" s="36"/>
      <c r="AO202" s="30">
        <f t="shared" si="432"/>
        <v>0</v>
      </c>
      <c r="AP202" s="36"/>
      <c r="AQ202" s="30">
        <f t="shared" si="433"/>
        <v>0</v>
      </c>
      <c r="AR202" s="36"/>
      <c r="AS202" s="30">
        <f t="shared" si="434"/>
        <v>0</v>
      </c>
      <c r="AT202" s="36">
        <v>5</v>
      </c>
      <c r="AU202" s="30">
        <f t="shared" si="415"/>
        <v>260259.99999999997</v>
      </c>
      <c r="AV202" s="36"/>
      <c r="AW202" s="30">
        <f t="shared" si="435"/>
        <v>0</v>
      </c>
      <c r="AX202" s="36"/>
      <c r="AY202" s="30">
        <f t="shared" si="436"/>
        <v>0</v>
      </c>
      <c r="AZ202" s="36"/>
      <c r="BA202" s="30">
        <f t="shared" si="437"/>
        <v>0</v>
      </c>
      <c r="BB202" s="36"/>
      <c r="BC202" s="30">
        <f t="shared" si="438"/>
        <v>0</v>
      </c>
      <c r="BD202" s="36"/>
      <c r="BE202" s="30">
        <f t="shared" si="439"/>
        <v>0</v>
      </c>
      <c r="BF202" s="36"/>
      <c r="BG202" s="30">
        <f t="shared" si="440"/>
        <v>0</v>
      </c>
      <c r="BH202" s="36"/>
      <c r="BI202" s="30">
        <f t="shared" si="441"/>
        <v>0</v>
      </c>
      <c r="BJ202" s="36"/>
      <c r="BK202" s="30">
        <f t="shared" si="442"/>
        <v>0</v>
      </c>
      <c r="BL202" s="36"/>
      <c r="BM202" s="30">
        <f t="shared" si="443"/>
        <v>0</v>
      </c>
      <c r="BN202" s="48"/>
      <c r="BO202" s="30">
        <f t="shared" si="444"/>
        <v>0</v>
      </c>
      <c r="BP202" s="36"/>
      <c r="BQ202" s="30">
        <f t="shared" si="445"/>
        <v>0</v>
      </c>
      <c r="BR202" s="36"/>
      <c r="BS202" s="30">
        <f t="shared" si="446"/>
        <v>0</v>
      </c>
      <c r="BT202" s="36"/>
      <c r="BU202" s="30">
        <f t="shared" si="447"/>
        <v>0</v>
      </c>
      <c r="BV202" s="36"/>
      <c r="BW202" s="30">
        <f t="shared" si="448"/>
        <v>0</v>
      </c>
      <c r="BX202" s="36"/>
      <c r="BY202" s="30">
        <f t="shared" si="449"/>
        <v>0</v>
      </c>
      <c r="BZ202" s="36"/>
      <c r="CA202" s="30">
        <f t="shared" si="450"/>
        <v>0</v>
      </c>
      <c r="CB202" s="36"/>
      <c r="CC202" s="30">
        <f t="shared" si="451"/>
        <v>0</v>
      </c>
      <c r="CD202" s="36"/>
      <c r="CE202" s="30">
        <f t="shared" si="452"/>
        <v>0</v>
      </c>
      <c r="CF202" s="36"/>
      <c r="CG202" s="30">
        <f t="shared" si="453"/>
        <v>0</v>
      </c>
      <c r="CH202" s="36"/>
      <c r="CI202" s="30">
        <f t="shared" si="454"/>
        <v>0</v>
      </c>
      <c r="CJ202" s="36"/>
      <c r="CK202" s="30">
        <f t="shared" si="455"/>
        <v>0</v>
      </c>
      <c r="CL202" s="36"/>
      <c r="CM202" s="30">
        <f t="shared" si="456"/>
        <v>0</v>
      </c>
      <c r="CN202" s="36"/>
      <c r="CO202" s="30">
        <f t="shared" si="457"/>
        <v>0</v>
      </c>
      <c r="CP202" s="36"/>
      <c r="CQ202" s="30">
        <f t="shared" si="458"/>
        <v>0</v>
      </c>
      <c r="CR202" s="33"/>
      <c r="CS202" s="30">
        <f t="shared" si="459"/>
        <v>0</v>
      </c>
      <c r="CT202" s="33"/>
      <c r="CU202" s="30"/>
      <c r="CV202" s="85">
        <f t="shared" si="417"/>
        <v>5</v>
      </c>
      <c r="CW202" s="85">
        <f t="shared" si="416"/>
        <v>260259.99999999997</v>
      </c>
    </row>
    <row r="203" spans="1:101" s="4" customFormat="1" ht="60" x14ac:dyDescent="0.25">
      <c r="A203" s="43"/>
      <c r="B203" s="43">
        <v>150</v>
      </c>
      <c r="C203" s="159" t="s">
        <v>467</v>
      </c>
      <c r="D203" s="115" t="s">
        <v>312</v>
      </c>
      <c r="E203" s="112">
        <v>13520</v>
      </c>
      <c r="F203" s="28">
        <v>2.35</v>
      </c>
      <c r="G203" s="44">
        <v>1</v>
      </c>
      <c r="H203" s="112">
        <v>1.4</v>
      </c>
      <c r="I203" s="112">
        <v>1.68</v>
      </c>
      <c r="J203" s="112">
        <v>2.23</v>
      </c>
      <c r="K203" s="112">
        <v>2.57</v>
      </c>
      <c r="L203" s="40"/>
      <c r="M203" s="30">
        <f t="shared" si="418"/>
        <v>0</v>
      </c>
      <c r="N203" s="36"/>
      <c r="O203" s="30">
        <f t="shared" si="419"/>
        <v>0</v>
      </c>
      <c r="P203" s="36"/>
      <c r="Q203" s="30">
        <f t="shared" si="420"/>
        <v>0</v>
      </c>
      <c r="R203" s="36"/>
      <c r="S203" s="30">
        <f t="shared" si="421"/>
        <v>0</v>
      </c>
      <c r="T203" s="36"/>
      <c r="U203" s="30">
        <f t="shared" si="422"/>
        <v>0</v>
      </c>
      <c r="V203" s="36"/>
      <c r="W203" s="33">
        <f t="shared" si="423"/>
        <v>0</v>
      </c>
      <c r="X203" s="41"/>
      <c r="Y203" s="30">
        <f t="shared" si="424"/>
        <v>0</v>
      </c>
      <c r="Z203" s="36"/>
      <c r="AA203" s="30">
        <f t="shared" si="425"/>
        <v>0</v>
      </c>
      <c r="AB203" s="36"/>
      <c r="AC203" s="30">
        <f t="shared" si="426"/>
        <v>0</v>
      </c>
      <c r="AD203" s="36"/>
      <c r="AE203" s="30">
        <f t="shared" si="427"/>
        <v>0</v>
      </c>
      <c r="AF203" s="36"/>
      <c r="AG203" s="30">
        <f t="shared" si="428"/>
        <v>0</v>
      </c>
      <c r="AH203" s="36"/>
      <c r="AI203" s="30">
        <f t="shared" si="429"/>
        <v>0</v>
      </c>
      <c r="AJ203" s="41"/>
      <c r="AK203" s="30">
        <f t="shared" si="430"/>
        <v>0</v>
      </c>
      <c r="AL203" s="36"/>
      <c r="AM203" s="33">
        <f t="shared" si="431"/>
        <v>0</v>
      </c>
      <c r="AN203" s="36"/>
      <c r="AO203" s="30">
        <f t="shared" si="432"/>
        <v>0</v>
      </c>
      <c r="AP203" s="36"/>
      <c r="AQ203" s="30">
        <f t="shared" si="433"/>
        <v>0</v>
      </c>
      <c r="AR203" s="36"/>
      <c r="AS203" s="30">
        <f t="shared" si="434"/>
        <v>0</v>
      </c>
      <c r="AT203" s="36"/>
      <c r="AU203" s="30">
        <f t="shared" si="415"/>
        <v>0</v>
      </c>
      <c r="AV203" s="36"/>
      <c r="AW203" s="30">
        <f t="shared" si="435"/>
        <v>0</v>
      </c>
      <c r="AX203" s="36"/>
      <c r="AY203" s="30">
        <f t="shared" si="436"/>
        <v>0</v>
      </c>
      <c r="AZ203" s="36"/>
      <c r="BA203" s="30">
        <f t="shared" si="437"/>
        <v>0</v>
      </c>
      <c r="BB203" s="36"/>
      <c r="BC203" s="30">
        <f t="shared" si="438"/>
        <v>0</v>
      </c>
      <c r="BD203" s="36"/>
      <c r="BE203" s="30">
        <f t="shared" si="439"/>
        <v>0</v>
      </c>
      <c r="BF203" s="36"/>
      <c r="BG203" s="30">
        <f t="shared" si="440"/>
        <v>0</v>
      </c>
      <c r="BH203" s="36"/>
      <c r="BI203" s="30">
        <f t="shared" si="441"/>
        <v>0</v>
      </c>
      <c r="BJ203" s="36"/>
      <c r="BK203" s="30">
        <f t="shared" si="442"/>
        <v>0</v>
      </c>
      <c r="BL203" s="36"/>
      <c r="BM203" s="30">
        <f t="shared" si="443"/>
        <v>0</v>
      </c>
      <c r="BN203" s="48"/>
      <c r="BO203" s="30">
        <f t="shared" si="444"/>
        <v>0</v>
      </c>
      <c r="BP203" s="36"/>
      <c r="BQ203" s="30">
        <f t="shared" si="445"/>
        <v>0</v>
      </c>
      <c r="BR203" s="36"/>
      <c r="BS203" s="30">
        <f t="shared" si="446"/>
        <v>0</v>
      </c>
      <c r="BT203" s="36"/>
      <c r="BU203" s="30">
        <f t="shared" si="447"/>
        <v>0</v>
      </c>
      <c r="BV203" s="36"/>
      <c r="BW203" s="30">
        <f t="shared" si="448"/>
        <v>0</v>
      </c>
      <c r="BX203" s="36"/>
      <c r="BY203" s="30">
        <f t="shared" si="449"/>
        <v>0</v>
      </c>
      <c r="BZ203" s="36"/>
      <c r="CA203" s="30">
        <f t="shared" si="450"/>
        <v>0</v>
      </c>
      <c r="CB203" s="36"/>
      <c r="CC203" s="30">
        <f t="shared" si="451"/>
        <v>0</v>
      </c>
      <c r="CD203" s="36"/>
      <c r="CE203" s="30">
        <f t="shared" si="452"/>
        <v>0</v>
      </c>
      <c r="CF203" s="36"/>
      <c r="CG203" s="30">
        <f t="shared" si="453"/>
        <v>0</v>
      </c>
      <c r="CH203" s="36"/>
      <c r="CI203" s="30">
        <f t="shared" si="454"/>
        <v>0</v>
      </c>
      <c r="CJ203" s="36"/>
      <c r="CK203" s="30">
        <f t="shared" si="455"/>
        <v>0</v>
      </c>
      <c r="CL203" s="36"/>
      <c r="CM203" s="30">
        <f t="shared" si="456"/>
        <v>0</v>
      </c>
      <c r="CN203" s="36"/>
      <c r="CO203" s="30">
        <f t="shared" si="457"/>
        <v>0</v>
      </c>
      <c r="CP203" s="36"/>
      <c r="CQ203" s="30">
        <f t="shared" si="458"/>
        <v>0</v>
      </c>
      <c r="CR203" s="33"/>
      <c r="CS203" s="30">
        <f t="shared" si="459"/>
        <v>0</v>
      </c>
      <c r="CT203" s="33"/>
      <c r="CU203" s="30"/>
      <c r="CV203" s="85">
        <f t="shared" si="417"/>
        <v>0</v>
      </c>
      <c r="CW203" s="85">
        <f t="shared" si="416"/>
        <v>0</v>
      </c>
    </row>
    <row r="204" spans="1:101" s="4" customFormat="1" x14ac:dyDescent="0.25">
      <c r="A204" s="132" t="s">
        <v>316</v>
      </c>
      <c r="B204" s="133"/>
      <c r="C204" s="124"/>
      <c r="D204" s="123" t="s">
        <v>52</v>
      </c>
      <c r="E204" s="58"/>
      <c r="F204" s="58"/>
      <c r="G204" s="58"/>
      <c r="H204" s="58"/>
      <c r="I204" s="58"/>
      <c r="J204" s="58"/>
      <c r="K204" s="58"/>
      <c r="L204" s="46">
        <f>L11+L12+L26+L28+L30+L39+L41+L43+L45+L48+L50+L53+L63+L67+L70+L74+L77+L79+L84+L114+L121+L128+L131+L133+L135+L139+L141+L143+L145+L150+L157+L164+L173+L175+L179+L184+L191</f>
        <v>892</v>
      </c>
      <c r="M204" s="58">
        <f t="shared" ref="M204:BK204" si="460">M11+M12+M26+M28+M30+M39+M41+M43+M45+M48+M50+M53+M63+M67+M70+M74+M77+M79+M84+M114+M121+M128+M131+M133+M135+M139+M141+M143+M145+M150+M157+M164+M173+M175+M179+M184+M191</f>
        <v>39676495.040000007</v>
      </c>
      <c r="N204" s="99">
        <f t="shared" si="460"/>
        <v>200</v>
      </c>
      <c r="O204" s="58">
        <f t="shared" si="460"/>
        <v>6184913.2799999993</v>
      </c>
      <c r="P204" s="99">
        <f t="shared" si="460"/>
        <v>1300</v>
      </c>
      <c r="Q204" s="58">
        <f t="shared" si="460"/>
        <v>67110170.399999991</v>
      </c>
      <c r="R204" s="99">
        <f t="shared" si="460"/>
        <v>550</v>
      </c>
      <c r="S204" s="58">
        <f t="shared" si="460"/>
        <v>23432485.440000001</v>
      </c>
      <c r="T204" s="99">
        <f t="shared" si="460"/>
        <v>900</v>
      </c>
      <c r="U204" s="58">
        <f t="shared" si="460"/>
        <v>108774105.43999997</v>
      </c>
      <c r="V204" s="99">
        <f t="shared" si="460"/>
        <v>600</v>
      </c>
      <c r="W204" s="58">
        <f t="shared" si="460"/>
        <v>17489472</v>
      </c>
      <c r="X204" s="99">
        <f t="shared" si="460"/>
        <v>110</v>
      </c>
      <c r="Y204" s="58">
        <f t="shared" si="460"/>
        <v>812011.2</v>
      </c>
      <c r="Z204" s="99">
        <f t="shared" si="460"/>
        <v>260</v>
      </c>
      <c r="AA204" s="58">
        <f t="shared" si="460"/>
        <v>4952700.4799999995</v>
      </c>
      <c r="AB204" s="99">
        <f t="shared" si="460"/>
        <v>1170</v>
      </c>
      <c r="AC204" s="58">
        <f t="shared" si="460"/>
        <v>20929257.439999998</v>
      </c>
      <c r="AD204" s="99">
        <f t="shared" si="460"/>
        <v>553</v>
      </c>
      <c r="AE204" s="58">
        <f t="shared" si="460"/>
        <v>31938122.943999991</v>
      </c>
      <c r="AF204" s="99">
        <f t="shared" si="460"/>
        <v>290</v>
      </c>
      <c r="AG204" s="58">
        <f>AG11+AG12+AG26+AG28+AG30+AG39+AG41+AG43+AG45+AG48+AG50+AG53+AG63+AG67+AG70+AG74+AG77+AG79+AG84+AG114+AG121+AG128+AG131+AG133+AG135+AG139+AG141+AG143+AG145+AG150+AG157+AG164+AG173+AG175+AG179+AG184+AG191</f>
        <v>31965530.687999997</v>
      </c>
      <c r="AH204" s="99">
        <f t="shared" si="460"/>
        <v>770</v>
      </c>
      <c r="AI204" s="58">
        <f t="shared" si="460"/>
        <v>15484996.800000001</v>
      </c>
      <c r="AJ204" s="99">
        <f t="shared" si="460"/>
        <v>210</v>
      </c>
      <c r="AK204" s="58">
        <f t="shared" si="460"/>
        <v>4432521.1839999994</v>
      </c>
      <c r="AL204" s="99">
        <f t="shared" si="460"/>
        <v>1735</v>
      </c>
      <c r="AM204" s="58">
        <f t="shared" si="460"/>
        <v>28027446.720000003</v>
      </c>
      <c r="AN204" s="99">
        <f t="shared" si="460"/>
        <v>900</v>
      </c>
      <c r="AO204" s="58">
        <f t="shared" si="460"/>
        <v>14139216</v>
      </c>
      <c r="AP204" s="99">
        <f t="shared" si="460"/>
        <v>230</v>
      </c>
      <c r="AQ204" s="58">
        <f t="shared" si="460"/>
        <v>3918095.9999999995</v>
      </c>
      <c r="AR204" s="99">
        <f t="shared" si="460"/>
        <v>0</v>
      </c>
      <c r="AS204" s="58">
        <f t="shared" si="460"/>
        <v>0</v>
      </c>
      <c r="AT204" s="99">
        <f t="shared" si="460"/>
        <v>360</v>
      </c>
      <c r="AU204" s="58">
        <f t="shared" si="460"/>
        <v>8887263.8399999999</v>
      </c>
      <c r="AV204" s="99">
        <f t="shared" si="460"/>
        <v>50</v>
      </c>
      <c r="AW204" s="58">
        <f t="shared" si="460"/>
        <v>828289.28</v>
      </c>
      <c r="AX204" s="99">
        <f t="shared" si="460"/>
        <v>0</v>
      </c>
      <c r="AY204" s="58">
        <f t="shared" si="460"/>
        <v>0</v>
      </c>
      <c r="AZ204" s="99">
        <f t="shared" si="460"/>
        <v>630</v>
      </c>
      <c r="BA204" s="58">
        <f t="shared" si="460"/>
        <v>10751974.687999999</v>
      </c>
      <c r="BB204" s="99">
        <f t="shared" si="460"/>
        <v>691</v>
      </c>
      <c r="BC204" s="58">
        <f t="shared" si="460"/>
        <v>12097641.92</v>
      </c>
      <c r="BD204" s="99">
        <f t="shared" si="460"/>
        <v>20</v>
      </c>
      <c r="BE204" s="58">
        <f t="shared" si="460"/>
        <v>311933.44</v>
      </c>
      <c r="BF204" s="99">
        <f t="shared" si="460"/>
        <v>0</v>
      </c>
      <c r="BG204" s="58">
        <f t="shared" si="460"/>
        <v>0</v>
      </c>
      <c r="BH204" s="99">
        <f t="shared" si="460"/>
        <v>1335</v>
      </c>
      <c r="BI204" s="58">
        <f t="shared" si="460"/>
        <v>22844203.199999996</v>
      </c>
      <c r="BJ204" s="99">
        <f t="shared" si="460"/>
        <v>0</v>
      </c>
      <c r="BK204" s="58">
        <f t="shared" si="460"/>
        <v>0</v>
      </c>
      <c r="BL204" s="99">
        <v>650</v>
      </c>
      <c r="BM204" s="58">
        <f>BM11+BM12+BM26+BM28+BM30+BM39+BM41+BM43+BM45+BM48+BM50+BM53+BM63+BM67+BM70+BM74+BM77+BM79+BM84+BM114+BM121+BM128+BM131+BM133+BM135+BM139+BM141+BM143+BM145+BM150+BM157+BM164+BM173+BM175+BM179+BM184+BM191</f>
        <v>14022286.3872</v>
      </c>
      <c r="BN204" s="58">
        <v>1020</v>
      </c>
      <c r="BO204" s="58">
        <f>BO11+BO12+BO26+BO28+BO30+BO39+BO41+BO43+BO45+BO48+BO50+BO53+BO63+BO67+BO70+BO74+BO77+BO79+BO84+BO114+BO121+BO128+BO131+BO133+BO135+BO139+BO141+BO143+BO145+BO150+BO157+BO164+BO173+BO175+BO179+BO184+BO191</f>
        <v>36005144.447999999</v>
      </c>
      <c r="BP204" s="99">
        <f>BP11+BP12+BP26+BP28+BP30+BP39+BP41+BP43+BP45+BP48+BP50+BP53+BP63+BP67+BP70+BP74+BP77+BP79+BP84+BP114+BP121+BP128+BP131+BP133+BP135+BP139+BP141+BP143+BP145+BP150+BP157+BP164+BP173+BP175+BP179+BP184+BP191</f>
        <v>360</v>
      </c>
      <c r="BQ204" s="58">
        <f>BQ11+BQ12+BQ26+BQ28+BQ30+BQ39+BQ41+BQ43+BQ45+BQ48+BQ50+BQ53+BQ63+BQ67+BQ70+BQ74+BQ77+BQ79+BQ84+BQ114+BQ121+BQ128+BQ131+BQ133+BQ135+BQ139+BQ141+BQ143+BQ145+BQ150+BQ157+BQ164+BQ173+BQ175+BQ179+BQ184+BQ191</f>
        <v>8493523.5839999989</v>
      </c>
      <c r="BR204" s="99">
        <f>BR11+BR12+BR26+BR28+BR30+BR39+BR41+BR43+BR45+BR48+BR50+BR53+BR63+BR67+BR70+BR74+BR77+BR79+BR84+BR114+BR121+BR128+BR131+BR133+BR135+BR139+BR141+BR143+BR145+BR150+BR157+BR164+BR173+BR175+BR179+BR184+BR191</f>
        <v>210</v>
      </c>
      <c r="BS204" s="58">
        <f>BS11+BS12+BS26+BS28+BS30+BS39+BS41+BS43+BS45+BS48+BS50+BS53+BS63+BS67+BS70+BS74+BS77+BS79+BS84+BS114+BS121+BS128+BS131+BS133+BS135+BS139+BS141+BS143+BS145+BS150+BS157+BS164+BS173+BS175+BS179+BS184+BS191</f>
        <v>13026158.745600002</v>
      </c>
      <c r="BT204" s="58">
        <v>1405</v>
      </c>
      <c r="BU204" s="58">
        <f t="shared" ref="BU204:CV204" si="461">BU11+BU12+BU26+BU28+BU30+BU39+BU41+BU43+BU45+BU48+BU50+BU53+BU63+BU67+BU70+BU74+BU77+BU79+BU84+BU114+BU121+BU128+BU131+BU133+BU135+BU139+BU141+BU143+BU145+BU150+BU157+BU164+BU173+BU175+BU179+BU184+BU191</f>
        <v>41656204.087679997</v>
      </c>
      <c r="BV204" s="99">
        <f t="shared" si="461"/>
        <v>1270</v>
      </c>
      <c r="BW204" s="58">
        <f t="shared" si="461"/>
        <v>23644494.182399999</v>
      </c>
      <c r="BX204" s="99">
        <f t="shared" si="461"/>
        <v>190</v>
      </c>
      <c r="BY204" s="58">
        <f t="shared" si="461"/>
        <v>4415069.568</v>
      </c>
      <c r="BZ204" s="99">
        <f t="shared" si="461"/>
        <v>775</v>
      </c>
      <c r="CA204" s="58">
        <f t="shared" si="461"/>
        <v>16162316.352</v>
      </c>
      <c r="CB204" s="99">
        <f t="shared" si="461"/>
        <v>25</v>
      </c>
      <c r="CC204" s="58">
        <f t="shared" si="461"/>
        <v>467900.15999999997</v>
      </c>
      <c r="CD204" s="99">
        <f t="shared" si="461"/>
        <v>440</v>
      </c>
      <c r="CE204" s="58">
        <f t="shared" si="461"/>
        <v>9569012.5439999979</v>
      </c>
      <c r="CF204" s="99">
        <f t="shared" si="461"/>
        <v>250</v>
      </c>
      <c r="CG204" s="58">
        <f t="shared" si="461"/>
        <v>5375763.9935999988</v>
      </c>
      <c r="CH204" s="99">
        <f t="shared" si="461"/>
        <v>200</v>
      </c>
      <c r="CI204" s="58">
        <f t="shared" si="461"/>
        <v>4040522.3039999995</v>
      </c>
      <c r="CJ204" s="99">
        <f t="shared" si="461"/>
        <v>406</v>
      </c>
      <c r="CK204" s="58">
        <f t="shared" si="461"/>
        <v>8399716.4159999993</v>
      </c>
      <c r="CL204" s="99">
        <f t="shared" si="461"/>
        <v>105</v>
      </c>
      <c r="CM204" s="58">
        <f t="shared" si="461"/>
        <v>2282035.392</v>
      </c>
      <c r="CN204" s="99">
        <f t="shared" si="461"/>
        <v>575</v>
      </c>
      <c r="CO204" s="58">
        <f t="shared" si="461"/>
        <v>15956615.500799999</v>
      </c>
      <c r="CP204" s="99">
        <f t="shared" si="461"/>
        <v>340</v>
      </c>
      <c r="CQ204" s="58">
        <f t="shared" si="461"/>
        <v>11690634.758400001</v>
      </c>
      <c r="CR204" s="99">
        <f t="shared" si="461"/>
        <v>5</v>
      </c>
      <c r="CS204" s="58">
        <f t="shared" si="461"/>
        <v>340167.25599999994</v>
      </c>
      <c r="CT204" s="58">
        <f t="shared" si="461"/>
        <v>80</v>
      </c>
      <c r="CU204" s="58">
        <f>CU11+CU12+CU26+CU28+CU30+CU39+CU41+CU43+CU45+CU48+CU50+CU53+CU63+CU67+CU70+CU74+CU77+CU79+CU84+CU114+CU121+CU128+CU131+CU133+CU135+CU139+CU141+CU143+CU145+CU150+CU157+CU164+CU173+CU175+CU179+CU184+CU191</f>
        <v>4627896</v>
      </c>
      <c r="CV204" s="58">
        <f t="shared" si="461"/>
        <v>22062</v>
      </c>
      <c r="CW204" s="58">
        <f>CW11+CW12+CW26+CW28+CW30+CW39+CW41+CW43+CW45+CW48+CW50+CW53+CW63+CW67+CW70+CW74+CW77+CW79+CW84+CW114+CW121+CW128+CW131+CW133+CW135+CW139+CW141+CW143+CW145+CW150+CW157+CW164+CW173+CW175+CW179+CW184+CW191</f>
        <v>695164309.10367966</v>
      </c>
    </row>
    <row r="205" spans="1:101" s="96" customFormat="1" hidden="1" x14ac:dyDescent="0.25">
      <c r="A205" s="134" t="s">
        <v>313</v>
      </c>
      <c r="B205" s="135"/>
      <c r="C205" s="135"/>
      <c r="D205" s="136"/>
      <c r="E205" s="59"/>
      <c r="F205" s="59"/>
      <c r="G205" s="59"/>
      <c r="H205" s="59"/>
      <c r="I205" s="59"/>
      <c r="J205" s="59"/>
      <c r="K205" s="59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100"/>
      <c r="AV205" s="100"/>
      <c r="AW205" s="100"/>
      <c r="AX205" s="100"/>
      <c r="AY205" s="100"/>
      <c r="AZ205" s="100"/>
      <c r="BA205" s="100"/>
      <c r="BB205" s="100"/>
      <c r="BC205" s="100"/>
      <c r="BD205" s="100"/>
      <c r="BE205" s="100"/>
      <c r="BF205" s="100"/>
      <c r="BG205" s="100"/>
      <c r="BH205" s="100"/>
      <c r="BI205" s="100"/>
      <c r="BJ205" s="100"/>
      <c r="BK205" s="100"/>
      <c r="BL205" s="100"/>
      <c r="BM205" s="100"/>
      <c r="BN205" s="100"/>
      <c r="BO205" s="100"/>
      <c r="BP205" s="100"/>
      <c r="BQ205" s="100"/>
      <c r="BR205" s="100"/>
      <c r="BS205" s="100"/>
      <c r="BT205" s="100"/>
      <c r="BU205" s="100"/>
      <c r="BV205" s="100"/>
      <c r="BW205" s="100"/>
      <c r="BX205" s="100"/>
      <c r="BY205" s="100"/>
      <c r="BZ205" s="100"/>
      <c r="CA205" s="100"/>
      <c r="CB205" s="100"/>
      <c r="CC205" s="100"/>
      <c r="CD205" s="100"/>
      <c r="CE205" s="100"/>
      <c r="CF205" s="100"/>
      <c r="CG205" s="100"/>
      <c r="CH205" s="100"/>
      <c r="CI205" s="100"/>
      <c r="CJ205" s="100"/>
      <c r="CK205" s="100"/>
      <c r="CL205" s="100"/>
      <c r="CM205" s="100"/>
      <c r="CN205" s="100"/>
      <c r="CO205" s="100"/>
      <c r="CP205" s="100"/>
      <c r="CQ205" s="100"/>
      <c r="CR205" s="100"/>
      <c r="CS205" s="100"/>
      <c r="CT205" s="100"/>
      <c r="CU205" s="100"/>
      <c r="CV205" s="100"/>
      <c r="CW205" s="100"/>
    </row>
  </sheetData>
  <mergeCells count="151">
    <mergeCell ref="H6:K6"/>
    <mergeCell ref="L6:M6"/>
    <mergeCell ref="N6:O6"/>
    <mergeCell ref="P6:Q6"/>
    <mergeCell ref="R6:S6"/>
    <mergeCell ref="P8:Q8"/>
    <mergeCell ref="R8:S8"/>
    <mergeCell ref="A6:A9"/>
    <mergeCell ref="B6:B9"/>
    <mergeCell ref="D6:D9"/>
    <mergeCell ref="E6:E9"/>
    <mergeCell ref="F6:F9"/>
    <mergeCell ref="G6:G9"/>
    <mergeCell ref="C6:C9"/>
    <mergeCell ref="AF6:AG6"/>
    <mergeCell ref="AH6:AI6"/>
    <mergeCell ref="AJ6:AK6"/>
    <mergeCell ref="AL6:AM6"/>
    <mergeCell ref="AN6:AO6"/>
    <mergeCell ref="AP6:AQ6"/>
    <mergeCell ref="T6:U6"/>
    <mergeCell ref="V6:W6"/>
    <mergeCell ref="X6:Y6"/>
    <mergeCell ref="Z6:AA6"/>
    <mergeCell ref="AB6:AC6"/>
    <mergeCell ref="AD6:AE6"/>
    <mergeCell ref="BH6:BI6"/>
    <mergeCell ref="BJ6:BK6"/>
    <mergeCell ref="BL6:BM6"/>
    <mergeCell ref="BN6:BO6"/>
    <mergeCell ref="AR6:AS6"/>
    <mergeCell ref="AT6:AU6"/>
    <mergeCell ref="AV6:AW6"/>
    <mergeCell ref="AX6:AY6"/>
    <mergeCell ref="AZ6:BA6"/>
    <mergeCell ref="BB6:BC6"/>
    <mergeCell ref="CN6:CO6"/>
    <mergeCell ref="CP6:CQ6"/>
    <mergeCell ref="CR6:CS6"/>
    <mergeCell ref="CT6:CU6"/>
    <mergeCell ref="CV6:CW6"/>
    <mergeCell ref="H7:K7"/>
    <mergeCell ref="L7:M7"/>
    <mergeCell ref="N7:O7"/>
    <mergeCell ref="P7:Q7"/>
    <mergeCell ref="R7:S7"/>
    <mergeCell ref="CB6:CC6"/>
    <mergeCell ref="CD6:CE6"/>
    <mergeCell ref="CF6:CG6"/>
    <mergeCell ref="CH6:CI6"/>
    <mergeCell ref="CJ6:CK6"/>
    <mergeCell ref="CL6:CM6"/>
    <mergeCell ref="BP6:BQ6"/>
    <mergeCell ref="BR6:BS6"/>
    <mergeCell ref="BT6:BU6"/>
    <mergeCell ref="BV6:BW6"/>
    <mergeCell ref="BX6:BY6"/>
    <mergeCell ref="BZ6:CA6"/>
    <mergeCell ref="BD6:BE6"/>
    <mergeCell ref="BF6:BG6"/>
    <mergeCell ref="AF7:AG7"/>
    <mergeCell ref="AH7:AI7"/>
    <mergeCell ref="AJ7:AK7"/>
    <mergeCell ref="AL7:AM7"/>
    <mergeCell ref="AN7:AO7"/>
    <mergeCell ref="AP7:AQ7"/>
    <mergeCell ref="T7:U7"/>
    <mergeCell ref="V7:W7"/>
    <mergeCell ref="X7:Y7"/>
    <mergeCell ref="Z7:AA7"/>
    <mergeCell ref="AB7:AC7"/>
    <mergeCell ref="AD7:AE7"/>
    <mergeCell ref="BH7:BI7"/>
    <mergeCell ref="BJ7:BK7"/>
    <mergeCell ref="BL7:BM7"/>
    <mergeCell ref="BN7:BO7"/>
    <mergeCell ref="AR7:AS7"/>
    <mergeCell ref="AT7:AU7"/>
    <mergeCell ref="AV7:AW7"/>
    <mergeCell ref="AX7:AY7"/>
    <mergeCell ref="AZ7:BA7"/>
    <mergeCell ref="BB7:BC7"/>
    <mergeCell ref="CN7:CO7"/>
    <mergeCell ref="CP7:CQ7"/>
    <mergeCell ref="CR7:CS7"/>
    <mergeCell ref="CT7:CU7"/>
    <mergeCell ref="H8:H9"/>
    <mergeCell ref="I8:I9"/>
    <mergeCell ref="J8:J9"/>
    <mergeCell ref="K8:K9"/>
    <mergeCell ref="L8:M8"/>
    <mergeCell ref="N8:O8"/>
    <mergeCell ref="CB7:CC7"/>
    <mergeCell ref="CD7:CE7"/>
    <mergeCell ref="CF7:CG7"/>
    <mergeCell ref="CH7:CI7"/>
    <mergeCell ref="CJ7:CK7"/>
    <mergeCell ref="CL7:CM7"/>
    <mergeCell ref="BP7:BQ7"/>
    <mergeCell ref="BR7:BS7"/>
    <mergeCell ref="BT7:BU7"/>
    <mergeCell ref="BV7:BW7"/>
    <mergeCell ref="BX7:BY7"/>
    <mergeCell ref="BZ7:CA7"/>
    <mergeCell ref="BD7:BE7"/>
    <mergeCell ref="BF7:BG7"/>
    <mergeCell ref="AF8:AG8"/>
    <mergeCell ref="AH8:AI8"/>
    <mergeCell ref="AJ8:AK8"/>
    <mergeCell ref="AL8:AM8"/>
    <mergeCell ref="AN8:AO8"/>
    <mergeCell ref="AP8:AQ8"/>
    <mergeCell ref="T8:U8"/>
    <mergeCell ref="V8:W8"/>
    <mergeCell ref="X8:Y8"/>
    <mergeCell ref="Z8:AA8"/>
    <mergeCell ref="AB8:AC8"/>
    <mergeCell ref="AD8:AE8"/>
    <mergeCell ref="BJ8:BK8"/>
    <mergeCell ref="BL8:BM8"/>
    <mergeCell ref="BN8:BO8"/>
    <mergeCell ref="AR8:AS8"/>
    <mergeCell ref="AT8:AU8"/>
    <mergeCell ref="AV8:AW8"/>
    <mergeCell ref="AX8:AY8"/>
    <mergeCell ref="AZ8:BA8"/>
    <mergeCell ref="BB8:BC8"/>
    <mergeCell ref="B3:G3"/>
    <mergeCell ref="G1:K1"/>
    <mergeCell ref="G2:K2"/>
    <mergeCell ref="CN8:CO8"/>
    <mergeCell ref="CP8:CQ8"/>
    <mergeCell ref="CR8:CS8"/>
    <mergeCell ref="CT8:CU8"/>
    <mergeCell ref="A204:B204"/>
    <mergeCell ref="A205:D205"/>
    <mergeCell ref="CB8:CC8"/>
    <mergeCell ref="CD8:CE8"/>
    <mergeCell ref="CF8:CG8"/>
    <mergeCell ref="CH8:CI8"/>
    <mergeCell ref="CJ8:CK8"/>
    <mergeCell ref="CL8:CM8"/>
    <mergeCell ref="BP8:BQ8"/>
    <mergeCell ref="BR8:BS8"/>
    <mergeCell ref="BT8:BU8"/>
    <mergeCell ref="BV8:BW8"/>
    <mergeCell ref="BX8:BY8"/>
    <mergeCell ref="BZ8:CA8"/>
    <mergeCell ref="BD8:BE8"/>
    <mergeCell ref="BF8:BG8"/>
    <mergeCell ref="BH8:BI8"/>
  </mergeCells>
  <pageMargins left="0" right="0" top="0.35433070866141736" bottom="0.19685039370078741" header="0.11811023622047245" footer="0.11811023622047245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СДП 1</vt:lpstr>
      <vt:lpstr>'СДП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Татьяна Витальевна</dc:creator>
  <cp:lastModifiedBy>Михайлова Татьяна Витальевна</cp:lastModifiedBy>
  <cp:lastPrinted>2018-12-26T06:57:21Z</cp:lastPrinted>
  <dcterms:created xsi:type="dcterms:W3CDTF">2018-12-25T02:48:24Z</dcterms:created>
  <dcterms:modified xsi:type="dcterms:W3CDTF">2018-12-28T02:55:36Z</dcterms:modified>
</cp:coreProperties>
</file>